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1ac0d0f1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a1909127934a4cd7"/>
    <x:sheet xmlns:r="http://schemas.openxmlformats.org/officeDocument/2006/relationships" name="Инвентаризация" sheetId="2" r:id="Rb9db77abf9f04fa8"/>
    <x:sheet xmlns:r="http://schemas.openxmlformats.org/officeDocument/2006/relationships" name="Сводка" sheetId="3" r:id="R30cd1266e76043ac"/>
    <x:sheet xmlns:r="http://schemas.openxmlformats.org/officeDocument/2006/relationships" name="Справочники" sheetId="4" r:id="Rb91ebe48007e497f"/>
    <x:sheet xmlns:r="http://schemas.openxmlformats.org/officeDocument/2006/relationships" name="Источники" sheetId="5" r:id="R4d0c89d1a7c344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&quot; ₽&quot;;[Red](#,##0&quot; ₽&quot;);-"/>
    <x:numFmt numFmtId="201" formatCode="yyyy-mm-dd"/>
    <x:numFmt numFmtId="202" formatCode="#,##0;[Red](#,##0);-"/>
  </x:numFmts>
  <x:fonts count="7">
    <x:font>
      <x:sz val="11"/>
      <x:name val="Carlito"/>
    </x:font>
    <x:font>
      <x:b/>
      <x:sz val="20"/>
      <x:color rgb="FFFFFFFF"/>
      <x:name val="Carlito"/>
    </x:font>
    <x:font>
      <x:sz val="10"/>
      <x:color rgb="FF64716C"/>
      <x:name val="Carlito"/>
    </x:font>
    <x:font>
      <x:b/>
      <x:sz val="11"/>
      <x:color rgb="FFFFFFFF"/>
      <x:name val="Carlito"/>
    </x:font>
    <x:font>
      <x:b/>
      <x:sz val="11"/>
      <x:color rgb="FF12211C"/>
      <x:name val="Carlito"/>
    </x:font>
    <x:font>
      <x:sz val="11"/>
      <x:color rgb="FF17201D"/>
      <x:name val="Carlito"/>
    </x:font>
    <x:font>
      <x:sz val="11"/>
      <x:color rgb="FF0000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211C"/>
      </x:patternFill>
    </x:fill>
    <x:fill>
      <x:patternFill patternType="solid">
        <x:fgColor rgb="FFF4F7F5"/>
      </x:patternFill>
    </x:fill>
    <x:fill>
      <x:patternFill patternType="solid">
        <x:fgColor rgb="FF10B778"/>
      </x:patternFill>
    </x:fill>
    <x:fill>
      <x:patternFill patternType="solid">
        <x:fgColor rgb="FFE9F7F1"/>
      </x:patternFill>
    </x:fill>
    <x:fill>
      <x:patternFill patternType="solid">
        <x:fgColor rgb="FFFFF2CC"/>
      </x:patternFill>
    </x:fill>
  </x:fills>
  <x:borders count="13">
    <x:border/>
    <x:border>
      <x:right style="thin">
        <x:color rgb="FFD7E1DD"/>
      </x:right>
    </x:border>
    <x:border>
      <x:left style="thin">
        <x:color rgb="FFD7E1DD"/>
      </x:left>
      <x:right style="thin">
        <x:color rgb="FFD7E1DD"/>
      </x:right>
    </x:border>
    <x:border>
      <x:left style="thin">
        <x:color rgb="FFD7E1DD"/>
      </x:left>
    </x:border>
    <x:border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right style="thin">
        <x:color rgb="FFD7E1DD"/>
      </x:right>
      <x:bottom style="thin">
        <x:color rgb="FFD7E1DD"/>
      </x:bottom>
    </x:border>
    <x:border>
      <x:left style="thin">
        <x:color rgb="FFD7E1DD"/>
      </x:left>
      <x:bottom style="thin">
        <x:color rgb="FFD7E1DD"/>
      </x:bottom>
    </x:border>
    <x:border>
      <x:right style="thin">
        <x:color rgb="FFD7E1DD"/>
      </x:right>
      <x:top style="thin">
        <x:color rgb="FFD7E1DD"/>
      </x:top>
    </x:border>
    <x:border>
      <x:left style="thin">
        <x:color rgb="FFD7E1DD"/>
      </x:left>
      <x:right style="thin">
        <x:color rgb="FFD7E1DD"/>
      </x:right>
      <x:top style="thin">
        <x:color rgb="FFD7E1DD"/>
      </x:top>
    </x:border>
    <x:border>
      <x:left style="thin">
        <x:color rgb="FFD7E1DD"/>
      </x:left>
      <x:top style="thin">
        <x:color rgb="FFD7E1DD"/>
      </x:top>
    </x:border>
    <x:border>
      <x:left style="thin">
        <x:color rgb="FFD7E1DD"/>
      </x:left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right style="thin">
        <x:color rgb="FFD7E1DD"/>
      </x:right>
      <x:top style="thin">
        <x:color rgb="FFD7E1DD"/>
      </x:top>
      <x:bottom style="thin">
        <x:color rgb="FFD7E1DD"/>
      </x:bottom>
    </x:border>
    <x:border>
      <x:left style="thin">
        <x:color rgb="FFD7E1DD"/>
      </x:left>
      <x:top style="thin">
        <x:color rgb="FFD7E1DD"/>
      </x:top>
      <x:bottom style="thin">
        <x:color rgb="FFD7E1DD"/>
      </x:bottom>
    </x:border>
  </x:borders>
  <x:cellStyleXfs count="1">
    <x:xf numFmtId="0" fontId="0" fillId="0" borderId="0"/>
  </x:cellStyleXfs>
  <x:cellXfs count="10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/>
    <x:xf numFmtId="0" fontId="5" fillId="5" borderId="10" xfId="0" applyNumberFormat="1" applyFont="1" applyFill="1" applyBorder="1"/>
    <x:xf numFmtId="0" fontId="5" fillId="5" borderId="10" xfId="0" applyNumberFormat="1" applyFont="1" applyFill="1" applyBorder="1" applyAlignment="1">
      <x:alignment wrapText="1"/>
    </x:xf>
    <x:xf numFmtId="0" fontId="5" fillId="5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/>
    <x:xf numFmtId="0" fontId="0" fillId="0" borderId="10" xfId="0" applyNumberFormat="1" applyFont="1" applyFill="1" applyBorder="1"/>
    <x:xf numFmtId="0" fontId="0" fillId="0" borderId="12" xfId="0" applyNumberFormat="1" applyFont="1" applyFill="1" applyBorder="1"/>
    <x:xf numFmtId="0" fontId="0" fillId="0" borderId="11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200" fontId="6" fillId="6" borderId="0" xfId="0" applyNumberFormat="1" applyFont="1" applyFill="1" applyBorder="1"/>
    <x:xf numFmtId="201" fontId="6" fillId="6" borderId="0" xfId="0" applyNumberFormat="1" applyFont="1" applyFill="1" applyBorder="1" applyAlignment="1">
      <x:alignment wrapText="1"/>
    </x:xf>
    <x:xf numFmtId="202" fontId="6" fillId="6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201" fontId="6" fillId="6" borderId="5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202" fontId="6" fillId="6" borderId="5" xfId="0" applyNumberFormat="1" applyFont="1" applyFill="1" applyBorder="1" applyAlignment="1">
      <x:alignment wrapText="1"/>
    </x:xf>
    <x:xf numFmtId="202" fontId="0" fillId="0" borderId="5" xfId="0" applyNumberFormat="1" applyFont="1" applyFill="1" applyBorder="1"/>
    <x:xf numFmtId="200" fontId="6" fillId="6" borderId="5" xfId="0" applyNumberFormat="1" applyFont="1" applyFill="1" applyBorder="1"/>
    <x:xf numFmtId="200" fontId="0" fillId="0" borderId="5" xfId="0" applyNumberFormat="1" applyFont="1" applyFill="1" applyBorder="1"/>
    <x:xf numFmtId="0" fontId="6" fillId="6" borderId="6" xfId="0" applyNumberFormat="1" applyFont="1" applyFill="1" applyBorder="1" applyAlignment="1">
      <x:alignment wrapText="1"/>
    </x:xf>
    <x:xf numFmtId="201" fontId="6" fillId="6" borderId="10" xfId="0" applyNumberFormat="1" applyFont="1" applyFill="1" applyBorder="1" applyAlignment="1">
      <x:alignment wrapText="1"/>
    </x:xf>
    <x:xf numFmtId="0" fontId="6" fillId="6" borderId="10" xfId="0" applyNumberFormat="1" applyFont="1" applyFill="1" applyBorder="1" applyAlignment="1">
      <x:alignment wrapText="1"/>
    </x:xf>
    <x:xf numFmtId="202" fontId="6" fillId="6" borderId="10" xfId="0" applyNumberFormat="1" applyFont="1" applyFill="1" applyBorder="1" applyAlignment="1">
      <x:alignment wrapText="1"/>
    </x:xf>
    <x:xf numFmtId="202" fontId="0" fillId="0" borderId="10" xfId="0" applyNumberFormat="1" applyFont="1" applyFill="1" applyBorder="1"/>
    <x:xf numFmtId="200" fontId="6" fillId="6" borderId="10" xfId="0" applyNumberFormat="1" applyFont="1" applyFill="1" applyBorder="1"/>
    <x:xf numFmtId="200" fontId="0" fillId="0" borderId="10" xfId="0" applyNumberFormat="1" applyFont="1" applyFill="1" applyBorder="1"/>
    <x:xf numFmtId="0" fontId="6" fillId="6" borderId="12" xfId="0" applyNumberFormat="1" applyFont="1" applyFill="1" applyBorder="1" applyAlignment="1">
      <x:alignment wrapText="1"/>
    </x:xf>
    <x:xf numFmtId="201" fontId="6" fillId="6" borderId="8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202" fontId="6" fillId="6" borderId="8" xfId="0" applyNumberFormat="1" applyFont="1" applyFill="1" applyBorder="1" applyAlignment="1">
      <x:alignment wrapText="1"/>
    </x:xf>
    <x:xf numFmtId="202" fontId="0" fillId="0" borderId="8" xfId="0" applyNumberFormat="1" applyFont="1" applyFill="1" applyBorder="1"/>
    <x:xf numFmtId="200" fontId="6" fillId="6" borderId="8" xfId="0" applyNumberFormat="1" applyFont="1" applyFill="1" applyBorder="1"/>
    <x:xf numFmtId="200" fontId="0" fillId="0" borderId="8" xfId="0" applyNumberFormat="1" applyFont="1" applyFill="1" applyBorder="1"/>
    <x:xf numFmtId="0" fontId="6" fillId="6" borderId="9" xfId="0" applyNumberFormat="1" applyFont="1" applyFill="1" applyBorder="1" applyAlignment="1">
      <x:alignment wrapText="1"/>
    </x:xf>
    <x:xf numFmtId="201" fontId="6" fillId="6" borderId="5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202" fontId="6" fillId="6" borderId="5" xfId="0" applyNumberFormat="1" applyFont="1" applyFill="1" applyBorder="1" applyAlignment="1">
      <x:alignment vertical="center" wrapText="1"/>
    </x:xf>
    <x:xf numFmtId="202" fontId="0" fillId="0" borderId="5" xfId="0" applyNumberFormat="1" applyFont="1" applyFill="1" applyBorder="1" applyAlignment="1">
      <x:alignment vertical="center"/>
    </x:xf>
    <x:xf numFmtId="200" fontId="6" fillId="6" borderId="5" xfId="0" applyNumberFormat="1" applyFont="1" applyFill="1" applyBorder="1" applyAlignment="1">
      <x:alignment vertical="center"/>
    </x:xf>
    <x:xf numFmtId="200" fontId="0" fillId="0" borderId="5" xfId="0" applyNumberFormat="1" applyFont="1" applyFill="1" applyBorder="1" applyAlignment="1">
      <x:alignment vertical="center"/>
    </x:xf>
    <x:xf numFmtId="0" fontId="6" fillId="6" borderId="6" xfId="0" applyNumberFormat="1" applyFont="1" applyFill="1" applyBorder="1" applyAlignment="1">
      <x:alignment vertical="center" wrapText="1"/>
    </x:xf>
    <x:xf numFmtId="201" fontId="6" fillId="6" borderId="10" xfId="0" applyNumberFormat="1" applyFont="1" applyFill="1" applyBorder="1" applyAlignment="1">
      <x:alignment vertical="center" wrapText="1"/>
    </x:xf>
    <x:xf numFmtId="0" fontId="6" fillId="6" borderId="10" xfId="0" applyNumberFormat="1" applyFont="1" applyFill="1" applyBorder="1" applyAlignment="1">
      <x:alignment vertical="center" wrapText="1"/>
    </x:xf>
    <x:xf numFmtId="202" fontId="6" fillId="6" borderId="10" xfId="0" applyNumberFormat="1" applyFont="1" applyFill="1" applyBorder="1" applyAlignment="1">
      <x:alignment vertical="center" wrapText="1"/>
    </x:xf>
    <x:xf numFmtId="202" fontId="0" fillId="0" borderId="10" xfId="0" applyNumberFormat="1" applyFont="1" applyFill="1" applyBorder="1" applyAlignment="1">
      <x:alignment vertical="center"/>
    </x:xf>
    <x:xf numFmtId="200" fontId="6" fillId="6" borderId="10" xfId="0" applyNumberFormat="1" applyFont="1" applyFill="1" applyBorder="1" applyAlignment="1">
      <x:alignment vertical="center"/>
    </x:xf>
    <x:xf numFmtId="200" fontId="0" fillId="0" borderId="10" xfId="0" applyNumberFormat="1" applyFont="1" applyFill="1" applyBorder="1" applyAlignment="1">
      <x:alignment vertical="center"/>
    </x:xf>
    <x:xf numFmtId="0" fontId="6" fillId="6" borderId="12" xfId="0" applyNumberFormat="1" applyFont="1" applyFill="1" applyBorder="1" applyAlignment="1">
      <x:alignment vertical="center" wrapText="1"/>
    </x:xf>
    <x:xf numFmtId="201" fontId="6" fillId="6" borderId="8" xfId="0" applyNumberFormat="1" applyFont="1" applyFill="1" applyBorder="1" applyAlignment="1">
      <x:alignment vertical="center" wrapText="1"/>
    </x:xf>
    <x:xf numFmtId="0" fontId="6" fillId="6" borderId="8" xfId="0" applyNumberFormat="1" applyFont="1" applyFill="1" applyBorder="1" applyAlignment="1">
      <x:alignment vertical="center" wrapText="1"/>
    </x:xf>
    <x:xf numFmtId="202" fontId="6" fillId="6" borderId="8" xfId="0" applyNumberFormat="1" applyFont="1" applyFill="1" applyBorder="1" applyAlignment="1">
      <x:alignment vertical="center" wrapText="1"/>
    </x:xf>
    <x:xf numFmtId="202" fontId="0" fillId="0" borderId="8" xfId="0" applyNumberFormat="1" applyFont="1" applyFill="1" applyBorder="1" applyAlignment="1">
      <x:alignment vertical="center"/>
    </x:xf>
    <x:xf numFmtId="200" fontId="6" fillId="6" borderId="8" xfId="0" applyNumberFormat="1" applyFont="1" applyFill="1" applyBorder="1" applyAlignment="1">
      <x:alignment vertical="center"/>
    </x:xf>
    <x:xf numFmtId="200" fontId="0" fillId="0" borderId="8" xfId="0" applyNumberFormat="1" applyFont="1" applyFill="1" applyBorder="1" applyAlignment="1">
      <x:alignment vertical="center"/>
    </x:xf>
    <x:xf numFmtId="0" fontId="6" fillId="6" borderId="9" xfId="0" applyNumberFormat="1" applyFont="1" applyFill="1" applyBorder="1" applyAlignment="1">
      <x:alignment vertical="center" wrapText="1"/>
    </x:xf>
    <x:xf numFmtId="202" fontId="0" fillId="0" borderId="6" xfId="0" applyNumberFormat="1" applyFont="1" applyFill="1" applyBorder="1"/>
    <x:xf numFmtId="202" fontId="0" fillId="0" borderId="12" xfId="0" applyNumberFormat="1" applyFont="1" applyFill="1" applyBorder="1"/>
    <x:xf numFmtId="200" fontId="0" fillId="0" borderId="12" xfId="0" applyNumberFormat="1" applyFont="1" applyFill="1" applyBorder="1"/>
    <x:xf numFmtId="202" fontId="0" fillId="0" borderId="9" xfId="0" applyNumberFormat="1" applyFont="1" applyFill="1" applyBorder="1"/>
    <x:xf numFmtId="202" fontId="0" fillId="0" borderId="6" xfId="0" applyNumberFormat="1" applyFont="1" applyFill="1" applyBorder="1" applyAlignment="1">
      <x:alignment vertical="center"/>
    </x:xf>
    <x:xf numFmtId="202" fontId="0" fillId="0" borderId="12" xfId="0" applyNumberFormat="1" applyFont="1" applyFill="1" applyBorder="1" applyAlignment="1">
      <x:alignment vertical="center"/>
    </x:xf>
    <x:xf numFmtId="200" fontId="0" fillId="0" borderId="12" xfId="0" applyNumberFormat="1" applyFont="1" applyFill="1" applyBorder="1" applyAlignment="1">
      <x:alignment vertical="center"/>
    </x:xf>
    <x:xf numFmtId="202" fontId="0" fillId="0" borderId="9" xfId="0" applyNumberFormat="1" applyFont="1" applyFill="1" applyBorder="1" applyAlignment="1">
      <x:alignment vertical="center"/>
    </x:xf>
    <x:xf numFmtId="0" fontId="0" fillId="5" borderId="10" xfId="0" applyNumberFormat="1" applyFont="1" applyFill="1" applyBorder="1"/>
    <x:xf numFmtId="0" fontId="0" fillId="5" borderId="10" xfId="0" applyNumberFormat="1" applyFont="1" applyFill="1" applyBorder="1" applyAlignment="1">
      <x:alignment wrapText="1"/>
    </x:xf>
    <x:xf numFmtId="0" fontId="0" fillId="5" borderId="1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B3261E"/>
      </x:font>
      <x:fill>
        <x:patternFill patternType="solid">
          <x:bgColor rgb="FFFCE8E6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e2b74a89d43d3" /><Relationship Type="http://schemas.openxmlformats.org/officeDocument/2006/relationships/theme" Target="/xl/theme/theme1.xml" Id="Rf673366d718a4820" /><Relationship Type="http://schemas.openxmlformats.org/officeDocument/2006/relationships/sharedStrings" Target="/xl/sharedStrings.xml" Id="Re050c8c974fe41c4" /><Relationship Type="http://schemas.openxmlformats.org/officeDocument/2006/relationships/worksheet" Target="/xl/worksheets/sheet1.xml" Id="Ra1909127934a4cd7" /><Relationship Type="http://schemas.openxmlformats.org/officeDocument/2006/relationships/worksheet" Target="/xl/worksheets/sheet2.xml" Id="Rb9db77abf9f04fa8" /><Relationship Type="http://schemas.openxmlformats.org/officeDocument/2006/relationships/worksheet" Target="/xl/worksheets/sheet3.xml" Id="R30cd1266e76043ac" /><Relationship Type="http://schemas.openxmlformats.org/officeDocument/2006/relationships/worksheet" Target="/xl/worksheets/sheet4.xml" Id="Rb91ebe48007e497f" /><Relationship Type="http://schemas.openxmlformats.org/officeDocument/2006/relationships/worksheet" Target="/xl/worksheets/sheet5.xml" Id="R4d0c89d1a7c344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Инвентаризация имущества: рабочий шаблон</x:v>
      </x:c>
    </x:row>
    <x:row r="2" ht="34" customHeight="1">
      <x:c r="A2" s="7" t="str">
        <x:v>Версия 2026-08-22 · Шаблон рассчитан на операционную сверку имущества по зонам и ответственным лицам.</x:v>
      </x:c>
    </x:row>
    <x:row r="5" ht="24" customHeight="1">
      <x:c r="A5" s="10" t="str">
        <x:v>Как пользоваться</x:v>
      </x:c>
    </x:row>
    <x:row r="6">
      <x:c r="A6" s="41" t="str">
        <x:v>1. Согласуйте дату, состав комиссии и перечень зон по внутреннему порядку организации.
2. Загрузите книжные остатки или действующий реестр в столбцы «Количество по учёту» и «Балансовая стоимость».
3. Считайте имущество по фактическому месту нахождения; фото-ссылка должна вести на доступное команде хранилище.
4. Не исправляйте расхождения прямо в реестре без основания: зафиксируйте причину и действие.
5. Перед бухгалтерским отражением передайте результаты ответственному специалисту.
Важно: это рабочий операционный шаблон, а не утверждённая первичная форма и не замена учётной политике по ФСБУ 28/2023.</x:v>
      </x:c>
    </x:row>
  </x:sheetData>
  <x:mergeCells>
    <x:mergeCell ref="A1:H1"/>
    <x:mergeCell ref="A2:H3"/>
    <x:mergeCell ref="A5:H5"/>
    <x:mergeCell ref="A6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3" hidden="0" customWidth="1"/>
    <x:col min="3" max="3" width="18" hidden="0" customWidth="1"/>
    <x:col min="4" max="4" width="21" hidden="0" customWidth="1"/>
    <x:col min="5" max="5" width="21" hidden="0" customWidth="1"/>
    <x:col min="6" max="6" width="21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0" hidden="0" customWidth="1"/>
    <x:col min="13" max="13" width="22" hidden="0" customWidth="1"/>
    <x:col min="14" max="14" width="32" hidden="0" customWidth="1"/>
    <x:col min="15" max="15" width="20" hidden="0" customWidth="1"/>
    <x:col min="16" max="16" width="36" hidden="0" customWidth="1"/>
  </x:cols>
  <x:sheetData>
    <x:row r="1" ht="34" customHeight="1">
      <x:c r="A1" s="3" t="str">
        <x:v>Реестр инвентаризации</x:v>
      </x:c>
    </x:row>
    <x:row r="2" ht="34" customHeight="1">
      <x:c r="A2" s="7" t="str">
        <x:v>Синим выделены поля для ввода. Разница и сумма расхождения рассчитываются автоматически.</x:v>
      </x:c>
    </x:row>
    <x:row r="5">
      <x:c r="A5" s="19" t="str">
        <x:v>№</x:v>
      </x:c>
      <x:c r="B5" s="20" t="str">
        <x:v>Дата</x:v>
      </x:c>
      <x:c r="C5" s="20" t="str">
        <x:v>Зона</x:v>
      </x:c>
      <x:c r="D5" s="20" t="str">
        <x:v>Объект / номер</x:v>
      </x:c>
      <x:c r="E5" s="20" t="str">
        <x:v>Код имущества</x:v>
      </x:c>
      <x:c r="F5" s="20" t="str">
        <x:v>Наименование</x:v>
      </x:c>
      <x:c r="G5" s="20" t="str">
        <x:v>Количество по учёту</x:v>
      </x:c>
      <x:c r="H5" s="20" t="str">
        <x:v>Количество фактически</x:v>
      </x:c>
      <x:c r="I5" s="20" t="str">
        <x:v>Разница</x:v>
      </x:c>
      <x:c r="J5" s="20" t="str">
        <x:v>Цена / стоимость</x:v>
      </x:c>
      <x:c r="K5" s="20" t="str">
        <x:v>Сумма расхождения</x:v>
      </x:c>
      <x:c r="L5" s="20" t="str">
        <x:v>Состояние</x:v>
      </x:c>
      <x:c r="M5" s="20" t="str">
        <x:v>Ответственный</x:v>
      </x:c>
      <x:c r="N5" s="20" t="str">
        <x:v>Фото / документ</x:v>
      </x:c>
      <x:c r="O5" s="20" t="str">
        <x:v>Действие</x:v>
      </x:c>
      <x:c r="P5" s="21" t="str">
        <x:v>Комментарий</x:v>
      </x:c>
    </x:row>
    <x:row r="6">
      <x:c r="A6" s="28" t="n">
        <x:f>1</x:f>
        <x:v>1</x:v>
      </x:c>
      <x:c r="B6" s="77"/>
      <x:c r="C6" s="78"/>
      <x:c r="D6" s="78"/>
      <x:c r="E6" s="78"/>
      <x:c r="F6" s="78"/>
      <x:c r="G6" s="79"/>
      <x:c r="H6" s="79"/>
      <x:c r="I6" s="80" t="str">
        <x:f>IF(OR(G6="",H6=""),"",H6-G6)</x:f>
      </x:c>
      <x:c r="J6" s="81"/>
      <x:c r="K6" s="82" t="str">
        <x:f>IF(OR(I6="",J6=""),"",I6*J6)</x:f>
      </x:c>
      <x:c r="L6" s="78"/>
      <x:c r="M6" s="78"/>
      <x:c r="N6" s="78"/>
      <x:c r="O6" s="78"/>
      <x:c r="P6" s="83"/>
    </x:row>
    <x:row r="7">
      <x:c r="A7" s="45" t="n">
        <x:f>2</x:f>
        <x:v>2</x:v>
      </x:c>
      <x:c r="B7" s="84"/>
      <x:c r="C7" s="85"/>
      <x:c r="D7" s="85"/>
      <x:c r="E7" s="85"/>
      <x:c r="F7" s="85"/>
      <x:c r="G7" s="86"/>
      <x:c r="H7" s="86"/>
      <x:c r="I7" s="87" t="str">
        <x:f>IF(OR(G7="",H7=""),"",H7-G7)</x:f>
      </x:c>
      <x:c r="J7" s="88"/>
      <x:c r="K7" s="89" t="str">
        <x:f>IF(OR(I7="",J7=""),"",I7*J7)</x:f>
      </x:c>
      <x:c r="L7" s="85"/>
      <x:c r="M7" s="85"/>
      <x:c r="N7" s="85"/>
      <x:c r="O7" s="85"/>
      <x:c r="P7" s="90"/>
    </x:row>
    <x:row r="8">
      <x:c r="A8" s="45" t="n">
        <x:f>3</x:f>
        <x:v>3</x:v>
      </x:c>
      <x:c r="B8" s="84"/>
      <x:c r="C8" s="85"/>
      <x:c r="D8" s="85"/>
      <x:c r="E8" s="85"/>
      <x:c r="F8" s="85"/>
      <x:c r="G8" s="86"/>
      <x:c r="H8" s="86"/>
      <x:c r="I8" s="87" t="str">
        <x:f>IF(OR(G8="",H8=""),"",H8-G8)</x:f>
      </x:c>
      <x:c r="J8" s="88"/>
      <x:c r="K8" s="89" t="str">
        <x:f>IF(OR(I8="",J8=""),"",I8*J8)</x:f>
      </x:c>
      <x:c r="L8" s="85"/>
      <x:c r="M8" s="85"/>
      <x:c r="N8" s="85"/>
      <x:c r="O8" s="85"/>
      <x:c r="P8" s="90"/>
    </x:row>
    <x:row r="9">
      <x:c r="A9" s="45" t="n">
        <x:f>4</x:f>
        <x:v>4</x:v>
      </x:c>
      <x:c r="B9" s="84"/>
      <x:c r="C9" s="85"/>
      <x:c r="D9" s="85"/>
      <x:c r="E9" s="85"/>
      <x:c r="F9" s="85"/>
      <x:c r="G9" s="86"/>
      <x:c r="H9" s="86"/>
      <x:c r="I9" s="87" t="str">
        <x:f>IF(OR(G9="",H9=""),"",H9-G9)</x:f>
      </x:c>
      <x:c r="J9" s="88"/>
      <x:c r="K9" s="89" t="str">
        <x:f>IF(OR(I9="",J9=""),"",I9*J9)</x:f>
      </x:c>
      <x:c r="L9" s="85"/>
      <x:c r="M9" s="85"/>
      <x:c r="N9" s="85"/>
      <x:c r="O9" s="85"/>
      <x:c r="P9" s="90"/>
    </x:row>
    <x:row r="10">
      <x:c r="A10" s="45" t="n">
        <x:f>5</x:f>
        <x:v>5</x:v>
      </x:c>
      <x:c r="B10" s="84"/>
      <x:c r="C10" s="85"/>
      <x:c r="D10" s="85"/>
      <x:c r="E10" s="85"/>
      <x:c r="F10" s="85"/>
      <x:c r="G10" s="86"/>
      <x:c r="H10" s="86"/>
      <x:c r="I10" s="87" t="str">
        <x:f>IF(OR(G10="",H10=""),"",H10-G10)</x:f>
      </x:c>
      <x:c r="J10" s="88"/>
      <x:c r="K10" s="89" t="str">
        <x:f>IF(OR(I10="",J10=""),"",I10*J10)</x:f>
      </x:c>
      <x:c r="L10" s="85"/>
      <x:c r="M10" s="85"/>
      <x:c r="N10" s="85"/>
      <x:c r="O10" s="85"/>
      <x:c r="P10" s="90"/>
    </x:row>
    <x:row r="11">
      <x:c r="A11" s="45" t="n">
        <x:f>6</x:f>
        <x:v>6</x:v>
      </x:c>
      <x:c r="B11" s="84"/>
      <x:c r="C11" s="85"/>
      <x:c r="D11" s="85"/>
      <x:c r="E11" s="85"/>
      <x:c r="F11" s="85"/>
      <x:c r="G11" s="86"/>
      <x:c r="H11" s="86"/>
      <x:c r="I11" s="87" t="str">
        <x:f>IF(OR(G11="",H11=""),"",H11-G11)</x:f>
      </x:c>
      <x:c r="J11" s="88"/>
      <x:c r="K11" s="89" t="str">
        <x:f>IF(OR(I11="",J11=""),"",I11*J11)</x:f>
      </x:c>
      <x:c r="L11" s="85"/>
      <x:c r="M11" s="85"/>
      <x:c r="N11" s="85"/>
      <x:c r="O11" s="85"/>
      <x:c r="P11" s="90"/>
    </x:row>
    <x:row r="12">
      <x:c r="A12" s="45" t="n">
        <x:f>7</x:f>
        <x:v>7</x:v>
      </x:c>
      <x:c r="B12" s="84"/>
      <x:c r="C12" s="85"/>
      <x:c r="D12" s="85"/>
      <x:c r="E12" s="85"/>
      <x:c r="F12" s="85"/>
      <x:c r="G12" s="86"/>
      <x:c r="H12" s="86"/>
      <x:c r="I12" s="87" t="str">
        <x:f>IF(OR(G12="",H12=""),"",H12-G12)</x:f>
      </x:c>
      <x:c r="J12" s="88"/>
      <x:c r="K12" s="89" t="str">
        <x:f>IF(OR(I12="",J12=""),"",I12*J12)</x:f>
      </x:c>
      <x:c r="L12" s="85"/>
      <x:c r="M12" s="85"/>
      <x:c r="N12" s="85"/>
      <x:c r="O12" s="85"/>
      <x:c r="P12" s="90"/>
    </x:row>
    <x:row r="13">
      <x:c r="A13" s="45" t="n">
        <x:f>8</x:f>
        <x:v>8</x:v>
      </x:c>
      <x:c r="B13" s="84"/>
      <x:c r="C13" s="85"/>
      <x:c r="D13" s="85"/>
      <x:c r="E13" s="85"/>
      <x:c r="F13" s="85"/>
      <x:c r="G13" s="86"/>
      <x:c r="H13" s="86"/>
      <x:c r="I13" s="87" t="str">
        <x:f>IF(OR(G13="",H13=""),"",H13-G13)</x:f>
      </x:c>
      <x:c r="J13" s="88"/>
      <x:c r="K13" s="89" t="str">
        <x:f>IF(OR(I13="",J13=""),"",I13*J13)</x:f>
      </x:c>
      <x:c r="L13" s="85"/>
      <x:c r="M13" s="85"/>
      <x:c r="N13" s="85"/>
      <x:c r="O13" s="85"/>
      <x:c r="P13" s="90"/>
    </x:row>
    <x:row r="14">
      <x:c r="A14" s="45" t="n">
        <x:f>9</x:f>
        <x:v>9</x:v>
      </x:c>
      <x:c r="B14" s="84"/>
      <x:c r="C14" s="85"/>
      <x:c r="D14" s="85"/>
      <x:c r="E14" s="85"/>
      <x:c r="F14" s="85"/>
      <x:c r="G14" s="86"/>
      <x:c r="H14" s="86"/>
      <x:c r="I14" s="87" t="str">
        <x:f>IF(OR(G14="",H14=""),"",H14-G14)</x:f>
      </x:c>
      <x:c r="J14" s="88"/>
      <x:c r="K14" s="89" t="str">
        <x:f>IF(OR(I14="",J14=""),"",I14*J14)</x:f>
      </x:c>
      <x:c r="L14" s="85"/>
      <x:c r="M14" s="85"/>
      <x:c r="N14" s="85"/>
      <x:c r="O14" s="85"/>
      <x:c r="P14" s="90"/>
    </x:row>
    <x:row r="15">
      <x:c r="A15" s="45" t="n">
        <x:f>10</x:f>
        <x:v>10</x:v>
      </x:c>
      <x:c r="B15" s="84"/>
      <x:c r="C15" s="85"/>
      <x:c r="D15" s="85"/>
      <x:c r="E15" s="85"/>
      <x:c r="F15" s="85"/>
      <x:c r="G15" s="86"/>
      <x:c r="H15" s="86"/>
      <x:c r="I15" s="87" t="str">
        <x:f>IF(OR(G15="",H15=""),"",H15-G15)</x:f>
      </x:c>
      <x:c r="J15" s="88"/>
      <x:c r="K15" s="89" t="str">
        <x:f>IF(OR(I15="",J15=""),"",I15*J15)</x:f>
      </x:c>
      <x:c r="L15" s="85"/>
      <x:c r="M15" s="85"/>
      <x:c r="N15" s="85"/>
      <x:c r="O15" s="85"/>
      <x:c r="P15" s="90"/>
    </x:row>
    <x:row r="16">
      <x:c r="A16" s="45" t="n">
        <x:f>11</x:f>
        <x:v>11</x:v>
      </x:c>
      <x:c r="B16" s="84"/>
      <x:c r="C16" s="85"/>
      <x:c r="D16" s="85"/>
      <x:c r="E16" s="85"/>
      <x:c r="F16" s="85"/>
      <x:c r="G16" s="86"/>
      <x:c r="H16" s="86"/>
      <x:c r="I16" s="87" t="str">
        <x:f>IF(OR(G16="",H16=""),"",H16-G16)</x:f>
      </x:c>
      <x:c r="J16" s="88"/>
      <x:c r="K16" s="89" t="str">
        <x:f>IF(OR(I16="",J16=""),"",I16*J16)</x:f>
      </x:c>
      <x:c r="L16" s="85"/>
      <x:c r="M16" s="85"/>
      <x:c r="N16" s="85"/>
      <x:c r="O16" s="85"/>
      <x:c r="P16" s="90"/>
    </x:row>
    <x:row r="17">
      <x:c r="A17" s="45" t="n">
        <x:f>12</x:f>
        <x:v>12</x:v>
      </x:c>
      <x:c r="B17" s="84"/>
      <x:c r="C17" s="85"/>
      <x:c r="D17" s="85"/>
      <x:c r="E17" s="85"/>
      <x:c r="F17" s="85"/>
      <x:c r="G17" s="86"/>
      <x:c r="H17" s="86"/>
      <x:c r="I17" s="87" t="str">
        <x:f>IF(OR(G17="",H17=""),"",H17-G17)</x:f>
      </x:c>
      <x:c r="J17" s="88"/>
      <x:c r="K17" s="89" t="str">
        <x:f>IF(OR(I17="",J17=""),"",I17*J17)</x:f>
      </x:c>
      <x:c r="L17" s="85"/>
      <x:c r="M17" s="85"/>
      <x:c r="N17" s="85"/>
      <x:c r="O17" s="85"/>
      <x:c r="P17" s="90"/>
    </x:row>
    <x:row r="18">
      <x:c r="A18" s="45" t="n">
        <x:f>13</x:f>
        <x:v>13</x:v>
      </x:c>
      <x:c r="B18" s="84"/>
      <x:c r="C18" s="85"/>
      <x:c r="D18" s="85"/>
      <x:c r="E18" s="85"/>
      <x:c r="F18" s="85"/>
      <x:c r="G18" s="86"/>
      <x:c r="H18" s="86"/>
      <x:c r="I18" s="87" t="str">
        <x:f>IF(OR(G18="",H18=""),"",H18-G18)</x:f>
      </x:c>
      <x:c r="J18" s="88"/>
      <x:c r="K18" s="89" t="str">
        <x:f>IF(OR(I18="",J18=""),"",I18*J18)</x:f>
      </x:c>
      <x:c r="L18" s="85"/>
      <x:c r="M18" s="85"/>
      <x:c r="N18" s="85"/>
      <x:c r="O18" s="85"/>
      <x:c r="P18" s="90"/>
    </x:row>
    <x:row r="19">
      <x:c r="A19" s="45" t="n">
        <x:f>14</x:f>
        <x:v>14</x:v>
      </x:c>
      <x:c r="B19" s="84"/>
      <x:c r="C19" s="85"/>
      <x:c r="D19" s="85"/>
      <x:c r="E19" s="85"/>
      <x:c r="F19" s="85"/>
      <x:c r="G19" s="86"/>
      <x:c r="H19" s="86"/>
      <x:c r="I19" s="87" t="str">
        <x:f>IF(OR(G19="",H19=""),"",H19-G19)</x:f>
      </x:c>
      <x:c r="J19" s="88"/>
      <x:c r="K19" s="89" t="str">
        <x:f>IF(OR(I19="",J19=""),"",I19*J19)</x:f>
      </x:c>
      <x:c r="L19" s="85"/>
      <x:c r="M19" s="85"/>
      <x:c r="N19" s="85"/>
      <x:c r="O19" s="85"/>
      <x:c r="P19" s="90"/>
    </x:row>
    <x:row r="20">
      <x:c r="A20" s="45" t="n">
        <x:f>15</x:f>
        <x:v>15</x:v>
      </x:c>
      <x:c r="B20" s="84"/>
      <x:c r="C20" s="85"/>
      <x:c r="D20" s="85"/>
      <x:c r="E20" s="85"/>
      <x:c r="F20" s="85"/>
      <x:c r="G20" s="86"/>
      <x:c r="H20" s="86"/>
      <x:c r="I20" s="87" t="str">
        <x:f>IF(OR(G20="",H20=""),"",H20-G20)</x:f>
      </x:c>
      <x:c r="J20" s="88"/>
      <x:c r="K20" s="89" t="str">
        <x:f>IF(OR(I20="",J20=""),"",I20*J20)</x:f>
      </x:c>
      <x:c r="L20" s="85"/>
      <x:c r="M20" s="85"/>
      <x:c r="N20" s="85"/>
      <x:c r="O20" s="85"/>
      <x:c r="P20" s="90"/>
    </x:row>
    <x:row r="21">
      <x:c r="A21" s="45" t="n">
        <x:f>16</x:f>
        <x:v>16</x:v>
      </x:c>
      <x:c r="B21" s="84"/>
      <x:c r="C21" s="85"/>
      <x:c r="D21" s="85"/>
      <x:c r="E21" s="85"/>
      <x:c r="F21" s="85"/>
      <x:c r="G21" s="86"/>
      <x:c r="H21" s="86"/>
      <x:c r="I21" s="87" t="str">
        <x:f>IF(OR(G21="",H21=""),"",H21-G21)</x:f>
      </x:c>
      <x:c r="J21" s="88"/>
      <x:c r="K21" s="89" t="str">
        <x:f>IF(OR(I21="",J21=""),"",I21*J21)</x:f>
      </x:c>
      <x:c r="L21" s="85"/>
      <x:c r="M21" s="85"/>
      <x:c r="N21" s="85"/>
      <x:c r="O21" s="85"/>
      <x:c r="P21" s="90"/>
    </x:row>
    <x:row r="22">
      <x:c r="A22" s="45" t="n">
        <x:f>17</x:f>
        <x:v>17</x:v>
      </x:c>
      <x:c r="B22" s="84"/>
      <x:c r="C22" s="85"/>
      <x:c r="D22" s="85"/>
      <x:c r="E22" s="85"/>
      <x:c r="F22" s="85"/>
      <x:c r="G22" s="86"/>
      <x:c r="H22" s="86"/>
      <x:c r="I22" s="87" t="str">
        <x:f>IF(OR(G22="",H22=""),"",H22-G22)</x:f>
      </x:c>
      <x:c r="J22" s="88"/>
      <x:c r="K22" s="89" t="str">
        <x:f>IF(OR(I22="",J22=""),"",I22*J22)</x:f>
      </x:c>
      <x:c r="L22" s="85"/>
      <x:c r="M22" s="85"/>
      <x:c r="N22" s="85"/>
      <x:c r="O22" s="85"/>
      <x:c r="P22" s="90"/>
    </x:row>
    <x:row r="23">
      <x:c r="A23" s="45" t="n">
        <x:f>18</x:f>
        <x:v>18</x:v>
      </x:c>
      <x:c r="B23" s="84"/>
      <x:c r="C23" s="85"/>
      <x:c r="D23" s="85"/>
      <x:c r="E23" s="85"/>
      <x:c r="F23" s="85"/>
      <x:c r="G23" s="86"/>
      <x:c r="H23" s="86"/>
      <x:c r="I23" s="87" t="str">
        <x:f>IF(OR(G23="",H23=""),"",H23-G23)</x:f>
      </x:c>
      <x:c r="J23" s="88"/>
      <x:c r="K23" s="89" t="str">
        <x:f>IF(OR(I23="",J23=""),"",I23*J23)</x:f>
      </x:c>
      <x:c r="L23" s="85"/>
      <x:c r="M23" s="85"/>
      <x:c r="N23" s="85"/>
      <x:c r="O23" s="85"/>
      <x:c r="P23" s="90"/>
    </x:row>
    <x:row r="24">
      <x:c r="A24" s="45" t="n">
        <x:f>19</x:f>
        <x:v>19</x:v>
      </x:c>
      <x:c r="B24" s="84"/>
      <x:c r="C24" s="85"/>
      <x:c r="D24" s="85"/>
      <x:c r="E24" s="85"/>
      <x:c r="F24" s="85"/>
      <x:c r="G24" s="86"/>
      <x:c r="H24" s="86"/>
      <x:c r="I24" s="87" t="str">
        <x:f>IF(OR(G24="",H24=""),"",H24-G24)</x:f>
      </x:c>
      <x:c r="J24" s="88"/>
      <x:c r="K24" s="89" t="str">
        <x:f>IF(OR(I24="",J24=""),"",I24*J24)</x:f>
      </x:c>
      <x:c r="L24" s="85"/>
      <x:c r="M24" s="85"/>
      <x:c r="N24" s="85"/>
      <x:c r="O24" s="85"/>
      <x:c r="P24" s="90"/>
    </x:row>
    <x:row r="25">
      <x:c r="A25" s="45" t="n">
        <x:f>20</x:f>
        <x:v>20</x:v>
      </x:c>
      <x:c r="B25" s="84"/>
      <x:c r="C25" s="85"/>
      <x:c r="D25" s="85"/>
      <x:c r="E25" s="85"/>
      <x:c r="F25" s="85"/>
      <x:c r="G25" s="86"/>
      <x:c r="H25" s="86"/>
      <x:c r="I25" s="87" t="str">
        <x:f>IF(OR(G25="",H25=""),"",H25-G25)</x:f>
      </x:c>
      <x:c r="J25" s="88"/>
      <x:c r="K25" s="89" t="str">
        <x:f>IF(OR(I25="",J25=""),"",I25*J25)</x:f>
      </x:c>
      <x:c r="L25" s="85"/>
      <x:c r="M25" s="85"/>
      <x:c r="N25" s="85"/>
      <x:c r="O25" s="85"/>
      <x:c r="P25" s="90"/>
    </x:row>
    <x:row r="26">
      <x:c r="A26" s="45" t="n">
        <x:f>21</x:f>
        <x:v>21</x:v>
      </x:c>
      <x:c r="B26" s="84"/>
      <x:c r="C26" s="85"/>
      <x:c r="D26" s="85"/>
      <x:c r="E26" s="85"/>
      <x:c r="F26" s="85"/>
      <x:c r="G26" s="86"/>
      <x:c r="H26" s="86"/>
      <x:c r="I26" s="87" t="str">
        <x:f>IF(OR(G26="",H26=""),"",H26-G26)</x:f>
      </x:c>
      <x:c r="J26" s="88"/>
      <x:c r="K26" s="89" t="str">
        <x:f>IF(OR(I26="",J26=""),"",I26*J26)</x:f>
      </x:c>
      <x:c r="L26" s="85"/>
      <x:c r="M26" s="85"/>
      <x:c r="N26" s="85"/>
      <x:c r="O26" s="85"/>
      <x:c r="P26" s="90"/>
    </x:row>
    <x:row r="27">
      <x:c r="A27" s="45" t="n">
        <x:f>22</x:f>
        <x:v>22</x:v>
      </x:c>
      <x:c r="B27" s="84"/>
      <x:c r="C27" s="85"/>
      <x:c r="D27" s="85"/>
      <x:c r="E27" s="85"/>
      <x:c r="F27" s="85"/>
      <x:c r="G27" s="86"/>
      <x:c r="H27" s="86"/>
      <x:c r="I27" s="87" t="str">
        <x:f>IF(OR(G27="",H27=""),"",H27-G27)</x:f>
      </x:c>
      <x:c r="J27" s="88"/>
      <x:c r="K27" s="89" t="str">
        <x:f>IF(OR(I27="",J27=""),"",I27*J27)</x:f>
      </x:c>
      <x:c r="L27" s="85"/>
      <x:c r="M27" s="85"/>
      <x:c r="N27" s="85"/>
      <x:c r="O27" s="85"/>
      <x:c r="P27" s="90"/>
    </x:row>
    <x:row r="28">
      <x:c r="A28" s="45" t="n">
        <x:f>23</x:f>
        <x:v>23</x:v>
      </x:c>
      <x:c r="B28" s="84"/>
      <x:c r="C28" s="85"/>
      <x:c r="D28" s="85"/>
      <x:c r="E28" s="85"/>
      <x:c r="F28" s="85"/>
      <x:c r="G28" s="86"/>
      <x:c r="H28" s="86"/>
      <x:c r="I28" s="87" t="str">
        <x:f>IF(OR(G28="",H28=""),"",H28-G28)</x:f>
      </x:c>
      <x:c r="J28" s="88"/>
      <x:c r="K28" s="89" t="str">
        <x:f>IF(OR(I28="",J28=""),"",I28*J28)</x:f>
      </x:c>
      <x:c r="L28" s="85"/>
      <x:c r="M28" s="85"/>
      <x:c r="N28" s="85"/>
      <x:c r="O28" s="85"/>
      <x:c r="P28" s="90"/>
    </x:row>
    <x:row r="29">
      <x:c r="A29" s="45" t="n">
        <x:f>24</x:f>
        <x:v>24</x:v>
      </x:c>
      <x:c r="B29" s="84"/>
      <x:c r="C29" s="85"/>
      <x:c r="D29" s="85"/>
      <x:c r="E29" s="85"/>
      <x:c r="F29" s="85"/>
      <x:c r="G29" s="86"/>
      <x:c r="H29" s="86"/>
      <x:c r="I29" s="87" t="str">
        <x:f>IF(OR(G29="",H29=""),"",H29-G29)</x:f>
      </x:c>
      <x:c r="J29" s="88"/>
      <x:c r="K29" s="89" t="str">
        <x:f>IF(OR(I29="",J29=""),"",I29*J29)</x:f>
      </x:c>
      <x:c r="L29" s="85"/>
      <x:c r="M29" s="85"/>
      <x:c r="N29" s="85"/>
      <x:c r="O29" s="85"/>
      <x:c r="P29" s="90"/>
    </x:row>
    <x:row r="30">
      <x:c r="A30" s="45" t="n">
        <x:f>25</x:f>
        <x:v>25</x:v>
      </x:c>
      <x:c r="B30" s="84"/>
      <x:c r="C30" s="85"/>
      <x:c r="D30" s="85"/>
      <x:c r="E30" s="85"/>
      <x:c r="F30" s="85"/>
      <x:c r="G30" s="86"/>
      <x:c r="H30" s="86"/>
      <x:c r="I30" s="87" t="str">
        <x:f>IF(OR(G30="",H30=""),"",H30-G30)</x:f>
      </x:c>
      <x:c r="J30" s="88"/>
      <x:c r="K30" s="89" t="str">
        <x:f>IF(OR(I30="",J30=""),"",I30*J30)</x:f>
      </x:c>
      <x:c r="L30" s="85"/>
      <x:c r="M30" s="85"/>
      <x:c r="N30" s="85"/>
      <x:c r="O30" s="85"/>
      <x:c r="P30" s="90"/>
    </x:row>
    <x:row r="31">
      <x:c r="A31" s="45" t="n">
        <x:f>26</x:f>
        <x:v>26</x:v>
      </x:c>
      <x:c r="B31" s="84"/>
      <x:c r="C31" s="85"/>
      <x:c r="D31" s="85"/>
      <x:c r="E31" s="85"/>
      <x:c r="F31" s="85"/>
      <x:c r="G31" s="86"/>
      <x:c r="H31" s="86"/>
      <x:c r="I31" s="87" t="str">
        <x:f>IF(OR(G31="",H31=""),"",H31-G31)</x:f>
      </x:c>
      <x:c r="J31" s="88"/>
      <x:c r="K31" s="89" t="str">
        <x:f>IF(OR(I31="",J31=""),"",I31*J31)</x:f>
      </x:c>
      <x:c r="L31" s="85"/>
      <x:c r="M31" s="85"/>
      <x:c r="N31" s="85"/>
      <x:c r="O31" s="85"/>
      <x:c r="P31" s="90"/>
    </x:row>
    <x:row r="32">
      <x:c r="A32" s="45" t="n">
        <x:f>27</x:f>
        <x:v>27</x:v>
      </x:c>
      <x:c r="B32" s="84"/>
      <x:c r="C32" s="85"/>
      <x:c r="D32" s="85"/>
      <x:c r="E32" s="85"/>
      <x:c r="F32" s="85"/>
      <x:c r="G32" s="86"/>
      <x:c r="H32" s="86"/>
      <x:c r="I32" s="87" t="str">
        <x:f>IF(OR(G32="",H32=""),"",H32-G32)</x:f>
      </x:c>
      <x:c r="J32" s="88"/>
      <x:c r="K32" s="89" t="str">
        <x:f>IF(OR(I32="",J32=""),"",I32*J32)</x:f>
      </x:c>
      <x:c r="L32" s="85"/>
      <x:c r="M32" s="85"/>
      <x:c r="N32" s="85"/>
      <x:c r="O32" s="85"/>
      <x:c r="P32" s="90"/>
    </x:row>
    <x:row r="33">
      <x:c r="A33" s="45" t="n">
        <x:f>28</x:f>
        <x:v>28</x:v>
      </x:c>
      <x:c r="B33" s="84"/>
      <x:c r="C33" s="85"/>
      <x:c r="D33" s="85"/>
      <x:c r="E33" s="85"/>
      <x:c r="F33" s="85"/>
      <x:c r="G33" s="86"/>
      <x:c r="H33" s="86"/>
      <x:c r="I33" s="87" t="str">
        <x:f>IF(OR(G33="",H33=""),"",H33-G33)</x:f>
      </x:c>
      <x:c r="J33" s="88"/>
      <x:c r="K33" s="89" t="str">
        <x:f>IF(OR(I33="",J33=""),"",I33*J33)</x:f>
      </x:c>
      <x:c r="L33" s="85"/>
      <x:c r="M33" s="85"/>
      <x:c r="N33" s="85"/>
      <x:c r="O33" s="85"/>
      <x:c r="P33" s="90"/>
    </x:row>
    <x:row r="34">
      <x:c r="A34" s="45" t="n">
        <x:f>29</x:f>
        <x:v>29</x:v>
      </x:c>
      <x:c r="B34" s="84"/>
      <x:c r="C34" s="85"/>
      <x:c r="D34" s="85"/>
      <x:c r="E34" s="85"/>
      <x:c r="F34" s="85"/>
      <x:c r="G34" s="86"/>
      <x:c r="H34" s="86"/>
      <x:c r="I34" s="87" t="str">
        <x:f>IF(OR(G34="",H34=""),"",H34-G34)</x:f>
      </x:c>
      <x:c r="J34" s="88"/>
      <x:c r="K34" s="89" t="str">
        <x:f>IF(OR(I34="",J34=""),"",I34*J34)</x:f>
      </x:c>
      <x:c r="L34" s="85"/>
      <x:c r="M34" s="85"/>
      <x:c r="N34" s="85"/>
      <x:c r="O34" s="85"/>
      <x:c r="P34" s="90"/>
    </x:row>
    <x:row r="35">
      <x:c r="A35" s="45" t="n">
        <x:f>30</x:f>
        <x:v>30</x:v>
      </x:c>
      <x:c r="B35" s="84"/>
      <x:c r="C35" s="85"/>
      <x:c r="D35" s="85"/>
      <x:c r="E35" s="85"/>
      <x:c r="F35" s="85"/>
      <x:c r="G35" s="86"/>
      <x:c r="H35" s="86"/>
      <x:c r="I35" s="87" t="str">
        <x:f>IF(OR(G35="",H35=""),"",H35-G35)</x:f>
      </x:c>
      <x:c r="J35" s="88"/>
      <x:c r="K35" s="89" t="str">
        <x:f>IF(OR(I35="",J35=""),"",I35*J35)</x:f>
      </x:c>
      <x:c r="L35" s="85"/>
      <x:c r="M35" s="85"/>
      <x:c r="N35" s="85"/>
      <x:c r="O35" s="85"/>
      <x:c r="P35" s="90"/>
    </x:row>
    <x:row r="36">
      <x:c r="A36" s="45" t="n">
        <x:f>31</x:f>
        <x:v>31</x:v>
      </x:c>
      <x:c r="B36" s="84"/>
      <x:c r="C36" s="85"/>
      <x:c r="D36" s="85"/>
      <x:c r="E36" s="85"/>
      <x:c r="F36" s="85"/>
      <x:c r="G36" s="86"/>
      <x:c r="H36" s="86"/>
      <x:c r="I36" s="87" t="str">
        <x:f>IF(OR(G36="",H36=""),"",H36-G36)</x:f>
      </x:c>
      <x:c r="J36" s="88"/>
      <x:c r="K36" s="89" t="str">
        <x:f>IF(OR(I36="",J36=""),"",I36*J36)</x:f>
      </x:c>
      <x:c r="L36" s="85"/>
      <x:c r="M36" s="85"/>
      <x:c r="N36" s="85"/>
      <x:c r="O36" s="85"/>
      <x:c r="P36" s="90"/>
    </x:row>
    <x:row r="37">
      <x:c r="A37" s="45" t="n">
        <x:f>32</x:f>
        <x:v>32</x:v>
      </x:c>
      <x:c r="B37" s="84"/>
      <x:c r="C37" s="85"/>
      <x:c r="D37" s="85"/>
      <x:c r="E37" s="85"/>
      <x:c r="F37" s="85"/>
      <x:c r="G37" s="86"/>
      <x:c r="H37" s="86"/>
      <x:c r="I37" s="87" t="str">
        <x:f>IF(OR(G37="",H37=""),"",H37-G37)</x:f>
      </x:c>
      <x:c r="J37" s="88"/>
      <x:c r="K37" s="89" t="str">
        <x:f>IF(OR(I37="",J37=""),"",I37*J37)</x:f>
      </x:c>
      <x:c r="L37" s="85"/>
      <x:c r="M37" s="85"/>
      <x:c r="N37" s="85"/>
      <x:c r="O37" s="85"/>
      <x:c r="P37" s="90"/>
    </x:row>
    <x:row r="38">
      <x:c r="A38" s="45" t="n">
        <x:f>33</x:f>
        <x:v>33</x:v>
      </x:c>
      <x:c r="B38" s="84"/>
      <x:c r="C38" s="85"/>
      <x:c r="D38" s="85"/>
      <x:c r="E38" s="85"/>
      <x:c r="F38" s="85"/>
      <x:c r="G38" s="86"/>
      <x:c r="H38" s="86"/>
      <x:c r="I38" s="87" t="str">
        <x:f>IF(OR(G38="",H38=""),"",H38-G38)</x:f>
      </x:c>
      <x:c r="J38" s="88"/>
      <x:c r="K38" s="89" t="str">
        <x:f>IF(OR(I38="",J38=""),"",I38*J38)</x:f>
      </x:c>
      <x:c r="L38" s="85"/>
      <x:c r="M38" s="85"/>
      <x:c r="N38" s="85"/>
      <x:c r="O38" s="85"/>
      <x:c r="P38" s="90"/>
    </x:row>
    <x:row r="39">
      <x:c r="A39" s="45" t="n">
        <x:f>34</x:f>
        <x:v>34</x:v>
      </x:c>
      <x:c r="B39" s="84"/>
      <x:c r="C39" s="85"/>
      <x:c r="D39" s="85"/>
      <x:c r="E39" s="85"/>
      <x:c r="F39" s="85"/>
      <x:c r="G39" s="86"/>
      <x:c r="H39" s="86"/>
      <x:c r="I39" s="87" t="str">
        <x:f>IF(OR(G39="",H39=""),"",H39-G39)</x:f>
      </x:c>
      <x:c r="J39" s="88"/>
      <x:c r="K39" s="89" t="str">
        <x:f>IF(OR(I39="",J39=""),"",I39*J39)</x:f>
      </x:c>
      <x:c r="L39" s="85"/>
      <x:c r="M39" s="85"/>
      <x:c r="N39" s="85"/>
      <x:c r="O39" s="85"/>
      <x:c r="P39" s="90"/>
    </x:row>
    <x:row r="40">
      <x:c r="A40" s="45" t="n">
        <x:f>35</x:f>
        <x:v>35</x:v>
      </x:c>
      <x:c r="B40" s="84"/>
      <x:c r="C40" s="85"/>
      <x:c r="D40" s="85"/>
      <x:c r="E40" s="85"/>
      <x:c r="F40" s="85"/>
      <x:c r="G40" s="86"/>
      <x:c r="H40" s="86"/>
      <x:c r="I40" s="87" t="str">
        <x:f>IF(OR(G40="",H40=""),"",H40-G40)</x:f>
      </x:c>
      <x:c r="J40" s="88"/>
      <x:c r="K40" s="89" t="str">
        <x:f>IF(OR(I40="",J40=""),"",I40*J40)</x:f>
      </x:c>
      <x:c r="L40" s="85"/>
      <x:c r="M40" s="85"/>
      <x:c r="N40" s="85"/>
      <x:c r="O40" s="85"/>
      <x:c r="P40" s="90"/>
    </x:row>
    <x:row r="41">
      <x:c r="A41" s="45" t="n">
        <x:f>36</x:f>
        <x:v>36</x:v>
      </x:c>
      <x:c r="B41" s="84"/>
      <x:c r="C41" s="85"/>
      <x:c r="D41" s="85"/>
      <x:c r="E41" s="85"/>
      <x:c r="F41" s="85"/>
      <x:c r="G41" s="86"/>
      <x:c r="H41" s="86"/>
      <x:c r="I41" s="87" t="str">
        <x:f>IF(OR(G41="",H41=""),"",H41-G41)</x:f>
      </x:c>
      <x:c r="J41" s="88"/>
      <x:c r="K41" s="89" t="str">
        <x:f>IF(OR(I41="",J41=""),"",I41*J41)</x:f>
      </x:c>
      <x:c r="L41" s="85"/>
      <x:c r="M41" s="85"/>
      <x:c r="N41" s="85"/>
      <x:c r="O41" s="85"/>
      <x:c r="P41" s="90"/>
    </x:row>
    <x:row r="42">
      <x:c r="A42" s="45" t="n">
        <x:f>37</x:f>
        <x:v>37</x:v>
      </x:c>
      <x:c r="B42" s="84"/>
      <x:c r="C42" s="85"/>
      <x:c r="D42" s="85"/>
      <x:c r="E42" s="85"/>
      <x:c r="F42" s="85"/>
      <x:c r="G42" s="86"/>
      <x:c r="H42" s="86"/>
      <x:c r="I42" s="87" t="str">
        <x:f>IF(OR(G42="",H42=""),"",H42-G42)</x:f>
      </x:c>
      <x:c r="J42" s="88"/>
      <x:c r="K42" s="89" t="str">
        <x:f>IF(OR(I42="",J42=""),"",I42*J42)</x:f>
      </x:c>
      <x:c r="L42" s="85"/>
      <x:c r="M42" s="85"/>
      <x:c r="N42" s="85"/>
      <x:c r="O42" s="85"/>
      <x:c r="P42" s="90"/>
    </x:row>
    <x:row r="43">
      <x:c r="A43" s="45" t="n">
        <x:f>38</x:f>
        <x:v>38</x:v>
      </x:c>
      <x:c r="B43" s="84"/>
      <x:c r="C43" s="85"/>
      <x:c r="D43" s="85"/>
      <x:c r="E43" s="85"/>
      <x:c r="F43" s="85"/>
      <x:c r="G43" s="86"/>
      <x:c r="H43" s="86"/>
      <x:c r="I43" s="87" t="str">
        <x:f>IF(OR(G43="",H43=""),"",H43-G43)</x:f>
      </x:c>
      <x:c r="J43" s="88"/>
      <x:c r="K43" s="89" t="str">
        <x:f>IF(OR(I43="",J43=""),"",I43*J43)</x:f>
      </x:c>
      <x:c r="L43" s="85"/>
      <x:c r="M43" s="85"/>
      <x:c r="N43" s="85"/>
      <x:c r="O43" s="85"/>
      <x:c r="P43" s="90"/>
    </x:row>
    <x:row r="44">
      <x:c r="A44" s="45" t="n">
        <x:f>39</x:f>
        <x:v>39</x:v>
      </x:c>
      <x:c r="B44" s="84"/>
      <x:c r="C44" s="85"/>
      <x:c r="D44" s="85"/>
      <x:c r="E44" s="85"/>
      <x:c r="F44" s="85"/>
      <x:c r="G44" s="86"/>
      <x:c r="H44" s="86"/>
      <x:c r="I44" s="87" t="str">
        <x:f>IF(OR(G44="",H44=""),"",H44-G44)</x:f>
      </x:c>
      <x:c r="J44" s="88"/>
      <x:c r="K44" s="89" t="str">
        <x:f>IF(OR(I44="",J44=""),"",I44*J44)</x:f>
      </x:c>
      <x:c r="L44" s="85"/>
      <x:c r="M44" s="85"/>
      <x:c r="N44" s="85"/>
      <x:c r="O44" s="85"/>
      <x:c r="P44" s="90"/>
    </x:row>
    <x:row r="45">
      <x:c r="A45" s="45" t="n">
        <x:f>40</x:f>
        <x:v>40</x:v>
      </x:c>
      <x:c r="B45" s="84"/>
      <x:c r="C45" s="85"/>
      <x:c r="D45" s="85"/>
      <x:c r="E45" s="85"/>
      <x:c r="F45" s="85"/>
      <x:c r="G45" s="86"/>
      <x:c r="H45" s="86"/>
      <x:c r="I45" s="87" t="str">
        <x:f>IF(OR(G45="",H45=""),"",H45-G45)</x:f>
      </x:c>
      <x:c r="J45" s="88"/>
      <x:c r="K45" s="89" t="str">
        <x:f>IF(OR(I45="",J45=""),"",I45*J45)</x:f>
      </x:c>
      <x:c r="L45" s="85"/>
      <x:c r="M45" s="85"/>
      <x:c r="N45" s="85"/>
      <x:c r="O45" s="85"/>
      <x:c r="P45" s="90"/>
    </x:row>
    <x:row r="46">
      <x:c r="A46" s="45" t="n">
        <x:f>41</x:f>
        <x:v>41</x:v>
      </x:c>
      <x:c r="B46" s="84"/>
      <x:c r="C46" s="85"/>
      <x:c r="D46" s="85"/>
      <x:c r="E46" s="85"/>
      <x:c r="F46" s="85"/>
      <x:c r="G46" s="86"/>
      <x:c r="H46" s="86"/>
      <x:c r="I46" s="87" t="str">
        <x:f>IF(OR(G46="",H46=""),"",H46-G46)</x:f>
      </x:c>
      <x:c r="J46" s="88"/>
      <x:c r="K46" s="89" t="str">
        <x:f>IF(OR(I46="",J46=""),"",I46*J46)</x:f>
      </x:c>
      <x:c r="L46" s="85"/>
      <x:c r="M46" s="85"/>
      <x:c r="N46" s="85"/>
      <x:c r="O46" s="85"/>
      <x:c r="P46" s="90"/>
    </x:row>
    <x:row r="47">
      <x:c r="A47" s="45" t="n">
        <x:f>42</x:f>
        <x:v>42</x:v>
      </x:c>
      <x:c r="B47" s="84"/>
      <x:c r="C47" s="85"/>
      <x:c r="D47" s="85"/>
      <x:c r="E47" s="85"/>
      <x:c r="F47" s="85"/>
      <x:c r="G47" s="86"/>
      <x:c r="H47" s="86"/>
      <x:c r="I47" s="87" t="str">
        <x:f>IF(OR(G47="",H47=""),"",H47-G47)</x:f>
      </x:c>
      <x:c r="J47" s="88"/>
      <x:c r="K47" s="89" t="str">
        <x:f>IF(OR(I47="",J47=""),"",I47*J47)</x:f>
      </x:c>
      <x:c r="L47" s="85"/>
      <x:c r="M47" s="85"/>
      <x:c r="N47" s="85"/>
      <x:c r="O47" s="85"/>
      <x:c r="P47" s="90"/>
    </x:row>
    <x:row r="48">
      <x:c r="A48" s="45" t="n">
        <x:f>43</x:f>
        <x:v>43</x:v>
      </x:c>
      <x:c r="B48" s="84"/>
      <x:c r="C48" s="85"/>
      <x:c r="D48" s="85"/>
      <x:c r="E48" s="85"/>
      <x:c r="F48" s="85"/>
      <x:c r="G48" s="86"/>
      <x:c r="H48" s="86"/>
      <x:c r="I48" s="87" t="str">
        <x:f>IF(OR(G48="",H48=""),"",H48-G48)</x:f>
      </x:c>
      <x:c r="J48" s="88"/>
      <x:c r="K48" s="89" t="str">
        <x:f>IF(OR(I48="",J48=""),"",I48*J48)</x:f>
      </x:c>
      <x:c r="L48" s="85"/>
      <x:c r="M48" s="85"/>
      <x:c r="N48" s="85"/>
      <x:c r="O48" s="85"/>
      <x:c r="P48" s="90"/>
    </x:row>
    <x:row r="49">
      <x:c r="A49" s="45" t="n">
        <x:f>44</x:f>
        <x:v>44</x:v>
      </x:c>
      <x:c r="B49" s="84"/>
      <x:c r="C49" s="85"/>
      <x:c r="D49" s="85"/>
      <x:c r="E49" s="85"/>
      <x:c r="F49" s="85"/>
      <x:c r="G49" s="86"/>
      <x:c r="H49" s="86"/>
      <x:c r="I49" s="87" t="str">
        <x:f>IF(OR(G49="",H49=""),"",H49-G49)</x:f>
      </x:c>
      <x:c r="J49" s="88"/>
      <x:c r="K49" s="89" t="str">
        <x:f>IF(OR(I49="",J49=""),"",I49*J49)</x:f>
      </x:c>
      <x:c r="L49" s="85"/>
      <x:c r="M49" s="85"/>
      <x:c r="N49" s="85"/>
      <x:c r="O49" s="85"/>
      <x:c r="P49" s="90"/>
    </x:row>
    <x:row r="50">
      <x:c r="A50" s="45" t="n">
        <x:f>45</x:f>
        <x:v>45</x:v>
      </x:c>
      <x:c r="B50" s="84"/>
      <x:c r="C50" s="85"/>
      <x:c r="D50" s="85"/>
      <x:c r="E50" s="85"/>
      <x:c r="F50" s="85"/>
      <x:c r="G50" s="86"/>
      <x:c r="H50" s="86"/>
      <x:c r="I50" s="87" t="str">
        <x:f>IF(OR(G50="",H50=""),"",H50-G50)</x:f>
      </x:c>
      <x:c r="J50" s="88"/>
      <x:c r="K50" s="89" t="str">
        <x:f>IF(OR(I50="",J50=""),"",I50*J50)</x:f>
      </x:c>
      <x:c r="L50" s="85"/>
      <x:c r="M50" s="85"/>
      <x:c r="N50" s="85"/>
      <x:c r="O50" s="85"/>
      <x:c r="P50" s="90"/>
    </x:row>
    <x:row r="51">
      <x:c r="A51" s="45" t="n">
        <x:f>46</x:f>
        <x:v>46</x:v>
      </x:c>
      <x:c r="B51" s="84"/>
      <x:c r="C51" s="85"/>
      <x:c r="D51" s="85"/>
      <x:c r="E51" s="85"/>
      <x:c r="F51" s="85"/>
      <x:c r="G51" s="86"/>
      <x:c r="H51" s="86"/>
      <x:c r="I51" s="87" t="str">
        <x:f>IF(OR(G51="",H51=""),"",H51-G51)</x:f>
      </x:c>
      <x:c r="J51" s="88"/>
      <x:c r="K51" s="89" t="str">
        <x:f>IF(OR(I51="",J51=""),"",I51*J51)</x:f>
      </x:c>
      <x:c r="L51" s="85"/>
      <x:c r="M51" s="85"/>
      <x:c r="N51" s="85"/>
      <x:c r="O51" s="85"/>
      <x:c r="P51" s="90"/>
    </x:row>
    <x:row r="52">
      <x:c r="A52" s="45" t="n">
        <x:f>47</x:f>
        <x:v>47</x:v>
      </x:c>
      <x:c r="B52" s="84"/>
      <x:c r="C52" s="85"/>
      <x:c r="D52" s="85"/>
      <x:c r="E52" s="85"/>
      <x:c r="F52" s="85"/>
      <x:c r="G52" s="86"/>
      <x:c r="H52" s="86"/>
      <x:c r="I52" s="87" t="str">
        <x:f>IF(OR(G52="",H52=""),"",H52-G52)</x:f>
      </x:c>
      <x:c r="J52" s="88"/>
      <x:c r="K52" s="89" t="str">
        <x:f>IF(OR(I52="",J52=""),"",I52*J52)</x:f>
      </x:c>
      <x:c r="L52" s="85"/>
      <x:c r="M52" s="85"/>
      <x:c r="N52" s="85"/>
      <x:c r="O52" s="85"/>
      <x:c r="P52" s="90"/>
    </x:row>
    <x:row r="53">
      <x:c r="A53" s="45" t="n">
        <x:f>48</x:f>
        <x:v>48</x:v>
      </x:c>
      <x:c r="B53" s="84"/>
      <x:c r="C53" s="85"/>
      <x:c r="D53" s="85"/>
      <x:c r="E53" s="85"/>
      <x:c r="F53" s="85"/>
      <x:c r="G53" s="86"/>
      <x:c r="H53" s="86"/>
      <x:c r="I53" s="87" t="str">
        <x:f>IF(OR(G53="",H53=""),"",H53-G53)</x:f>
      </x:c>
      <x:c r="J53" s="88"/>
      <x:c r="K53" s="89" t="str">
        <x:f>IF(OR(I53="",J53=""),"",I53*J53)</x:f>
      </x:c>
      <x:c r="L53" s="85"/>
      <x:c r="M53" s="85"/>
      <x:c r="N53" s="85"/>
      <x:c r="O53" s="85"/>
      <x:c r="P53" s="90"/>
    </x:row>
    <x:row r="54">
      <x:c r="A54" s="45" t="n">
        <x:f>49</x:f>
        <x:v>49</x:v>
      </x:c>
      <x:c r="B54" s="84"/>
      <x:c r="C54" s="85"/>
      <x:c r="D54" s="85"/>
      <x:c r="E54" s="85"/>
      <x:c r="F54" s="85"/>
      <x:c r="G54" s="86"/>
      <x:c r="H54" s="86"/>
      <x:c r="I54" s="87" t="str">
        <x:f>IF(OR(G54="",H54=""),"",H54-G54)</x:f>
      </x:c>
      <x:c r="J54" s="88"/>
      <x:c r="K54" s="89" t="str">
        <x:f>IF(OR(I54="",J54=""),"",I54*J54)</x:f>
      </x:c>
      <x:c r="L54" s="85"/>
      <x:c r="M54" s="85"/>
      <x:c r="N54" s="85"/>
      <x:c r="O54" s="85"/>
      <x:c r="P54" s="90"/>
    </x:row>
    <x:row r="55">
      <x:c r="A55" s="45" t="n">
        <x:f>50</x:f>
        <x:v>50</x:v>
      </x:c>
      <x:c r="B55" s="84"/>
      <x:c r="C55" s="85"/>
      <x:c r="D55" s="85"/>
      <x:c r="E55" s="85"/>
      <x:c r="F55" s="85"/>
      <x:c r="G55" s="86"/>
      <x:c r="H55" s="86"/>
      <x:c r="I55" s="87" t="str">
        <x:f>IF(OR(G55="",H55=""),"",H55-G55)</x:f>
      </x:c>
      <x:c r="J55" s="88"/>
      <x:c r="K55" s="89" t="str">
        <x:f>IF(OR(I55="",J55=""),"",I55*J55)</x:f>
      </x:c>
      <x:c r="L55" s="85"/>
      <x:c r="M55" s="85"/>
      <x:c r="N55" s="85"/>
      <x:c r="O55" s="85"/>
      <x:c r="P55" s="90"/>
    </x:row>
    <x:row r="56">
      <x:c r="A56" s="45" t="n">
        <x:f>51</x:f>
        <x:v>51</x:v>
      </x:c>
      <x:c r="B56" s="84"/>
      <x:c r="C56" s="85"/>
      <x:c r="D56" s="85"/>
      <x:c r="E56" s="85"/>
      <x:c r="F56" s="85"/>
      <x:c r="G56" s="86"/>
      <x:c r="H56" s="86"/>
      <x:c r="I56" s="87" t="str">
        <x:f>IF(OR(G56="",H56=""),"",H56-G56)</x:f>
      </x:c>
      <x:c r="J56" s="88"/>
      <x:c r="K56" s="89" t="str">
        <x:f>IF(OR(I56="",J56=""),"",I56*J56)</x:f>
      </x:c>
      <x:c r="L56" s="85"/>
      <x:c r="M56" s="85"/>
      <x:c r="N56" s="85"/>
      <x:c r="O56" s="85"/>
      <x:c r="P56" s="90"/>
    </x:row>
    <x:row r="57">
      <x:c r="A57" s="45" t="n">
        <x:f>52</x:f>
        <x:v>52</x:v>
      </x:c>
      <x:c r="B57" s="84"/>
      <x:c r="C57" s="85"/>
      <x:c r="D57" s="85"/>
      <x:c r="E57" s="85"/>
      <x:c r="F57" s="85"/>
      <x:c r="G57" s="86"/>
      <x:c r="H57" s="86"/>
      <x:c r="I57" s="87" t="str">
        <x:f>IF(OR(G57="",H57=""),"",H57-G57)</x:f>
      </x:c>
      <x:c r="J57" s="88"/>
      <x:c r="K57" s="89" t="str">
        <x:f>IF(OR(I57="",J57=""),"",I57*J57)</x:f>
      </x:c>
      <x:c r="L57" s="85"/>
      <x:c r="M57" s="85"/>
      <x:c r="N57" s="85"/>
      <x:c r="O57" s="85"/>
      <x:c r="P57" s="90"/>
    </x:row>
    <x:row r="58">
      <x:c r="A58" s="45" t="n">
        <x:f>53</x:f>
        <x:v>53</x:v>
      </x:c>
      <x:c r="B58" s="84"/>
      <x:c r="C58" s="85"/>
      <x:c r="D58" s="85"/>
      <x:c r="E58" s="85"/>
      <x:c r="F58" s="85"/>
      <x:c r="G58" s="86"/>
      <x:c r="H58" s="86"/>
      <x:c r="I58" s="87" t="str">
        <x:f>IF(OR(G58="",H58=""),"",H58-G58)</x:f>
      </x:c>
      <x:c r="J58" s="88"/>
      <x:c r="K58" s="89" t="str">
        <x:f>IF(OR(I58="",J58=""),"",I58*J58)</x:f>
      </x:c>
      <x:c r="L58" s="85"/>
      <x:c r="M58" s="85"/>
      <x:c r="N58" s="85"/>
      <x:c r="O58" s="85"/>
      <x:c r="P58" s="90"/>
    </x:row>
    <x:row r="59">
      <x:c r="A59" s="45" t="n">
        <x:f>54</x:f>
        <x:v>54</x:v>
      </x:c>
      <x:c r="B59" s="84"/>
      <x:c r="C59" s="85"/>
      <x:c r="D59" s="85"/>
      <x:c r="E59" s="85"/>
      <x:c r="F59" s="85"/>
      <x:c r="G59" s="86"/>
      <x:c r="H59" s="86"/>
      <x:c r="I59" s="87" t="str">
        <x:f>IF(OR(G59="",H59=""),"",H59-G59)</x:f>
      </x:c>
      <x:c r="J59" s="88"/>
      <x:c r="K59" s="89" t="str">
        <x:f>IF(OR(I59="",J59=""),"",I59*J59)</x:f>
      </x:c>
      <x:c r="L59" s="85"/>
      <x:c r="M59" s="85"/>
      <x:c r="N59" s="85"/>
      <x:c r="O59" s="85"/>
      <x:c r="P59" s="90"/>
    </x:row>
    <x:row r="60">
      <x:c r="A60" s="45" t="n">
        <x:f>55</x:f>
        <x:v>55</x:v>
      </x:c>
      <x:c r="B60" s="84"/>
      <x:c r="C60" s="85"/>
      <x:c r="D60" s="85"/>
      <x:c r="E60" s="85"/>
      <x:c r="F60" s="85"/>
      <x:c r="G60" s="86"/>
      <x:c r="H60" s="86"/>
      <x:c r="I60" s="87" t="str">
        <x:f>IF(OR(G60="",H60=""),"",H60-G60)</x:f>
      </x:c>
      <x:c r="J60" s="88"/>
      <x:c r="K60" s="89" t="str">
        <x:f>IF(OR(I60="",J60=""),"",I60*J60)</x:f>
      </x:c>
      <x:c r="L60" s="85"/>
      <x:c r="M60" s="85"/>
      <x:c r="N60" s="85"/>
      <x:c r="O60" s="85"/>
      <x:c r="P60" s="90"/>
    </x:row>
    <x:row r="61">
      <x:c r="A61" s="45" t="n">
        <x:f>56</x:f>
        <x:v>56</x:v>
      </x:c>
      <x:c r="B61" s="84"/>
      <x:c r="C61" s="85"/>
      <x:c r="D61" s="85"/>
      <x:c r="E61" s="85"/>
      <x:c r="F61" s="85"/>
      <x:c r="G61" s="86"/>
      <x:c r="H61" s="86"/>
      <x:c r="I61" s="87" t="str">
        <x:f>IF(OR(G61="",H61=""),"",H61-G61)</x:f>
      </x:c>
      <x:c r="J61" s="88"/>
      <x:c r="K61" s="89" t="str">
        <x:f>IF(OR(I61="",J61=""),"",I61*J61)</x:f>
      </x:c>
      <x:c r="L61" s="85"/>
      <x:c r="M61" s="85"/>
      <x:c r="N61" s="85"/>
      <x:c r="O61" s="85"/>
      <x:c r="P61" s="90"/>
    </x:row>
    <x:row r="62">
      <x:c r="A62" s="45" t="n">
        <x:f>57</x:f>
        <x:v>57</x:v>
      </x:c>
      <x:c r="B62" s="84"/>
      <x:c r="C62" s="85"/>
      <x:c r="D62" s="85"/>
      <x:c r="E62" s="85"/>
      <x:c r="F62" s="85"/>
      <x:c r="G62" s="86"/>
      <x:c r="H62" s="86"/>
      <x:c r="I62" s="87" t="str">
        <x:f>IF(OR(G62="",H62=""),"",H62-G62)</x:f>
      </x:c>
      <x:c r="J62" s="88"/>
      <x:c r="K62" s="89" t="str">
        <x:f>IF(OR(I62="",J62=""),"",I62*J62)</x:f>
      </x:c>
      <x:c r="L62" s="85"/>
      <x:c r="M62" s="85"/>
      <x:c r="N62" s="85"/>
      <x:c r="O62" s="85"/>
      <x:c r="P62" s="90"/>
    </x:row>
    <x:row r="63">
      <x:c r="A63" s="45" t="n">
        <x:f>58</x:f>
        <x:v>58</x:v>
      </x:c>
      <x:c r="B63" s="84"/>
      <x:c r="C63" s="85"/>
      <x:c r="D63" s="85"/>
      <x:c r="E63" s="85"/>
      <x:c r="F63" s="85"/>
      <x:c r="G63" s="86"/>
      <x:c r="H63" s="86"/>
      <x:c r="I63" s="87" t="str">
        <x:f>IF(OR(G63="",H63=""),"",H63-G63)</x:f>
      </x:c>
      <x:c r="J63" s="88"/>
      <x:c r="K63" s="89" t="str">
        <x:f>IF(OR(I63="",J63=""),"",I63*J63)</x:f>
      </x:c>
      <x:c r="L63" s="85"/>
      <x:c r="M63" s="85"/>
      <x:c r="N63" s="85"/>
      <x:c r="O63" s="85"/>
      <x:c r="P63" s="90"/>
    </x:row>
    <x:row r="64">
      <x:c r="A64" s="45" t="n">
        <x:f>59</x:f>
        <x:v>59</x:v>
      </x:c>
      <x:c r="B64" s="84"/>
      <x:c r="C64" s="85"/>
      <x:c r="D64" s="85"/>
      <x:c r="E64" s="85"/>
      <x:c r="F64" s="85"/>
      <x:c r="G64" s="86"/>
      <x:c r="H64" s="86"/>
      <x:c r="I64" s="87" t="str">
        <x:f>IF(OR(G64="",H64=""),"",H64-G64)</x:f>
      </x:c>
      <x:c r="J64" s="88"/>
      <x:c r="K64" s="89" t="str">
        <x:f>IF(OR(I64="",J64=""),"",I64*J64)</x:f>
      </x:c>
      <x:c r="L64" s="85"/>
      <x:c r="M64" s="85"/>
      <x:c r="N64" s="85"/>
      <x:c r="O64" s="85"/>
      <x:c r="P64" s="90"/>
    </x:row>
    <x:row r="65">
      <x:c r="A65" s="45" t="n">
        <x:f>60</x:f>
        <x:v>60</x:v>
      </x:c>
      <x:c r="B65" s="84"/>
      <x:c r="C65" s="85"/>
      <x:c r="D65" s="85"/>
      <x:c r="E65" s="85"/>
      <x:c r="F65" s="85"/>
      <x:c r="G65" s="86"/>
      <x:c r="H65" s="86"/>
      <x:c r="I65" s="87" t="str">
        <x:f>IF(OR(G65="",H65=""),"",H65-G65)</x:f>
      </x:c>
      <x:c r="J65" s="88"/>
      <x:c r="K65" s="89" t="str">
        <x:f>IF(OR(I65="",J65=""),"",I65*J65)</x:f>
      </x:c>
      <x:c r="L65" s="85"/>
      <x:c r="M65" s="85"/>
      <x:c r="N65" s="85"/>
      <x:c r="O65" s="85"/>
      <x:c r="P65" s="90"/>
    </x:row>
    <x:row r="66">
      <x:c r="A66" s="45" t="n">
        <x:f>61</x:f>
        <x:v>61</x:v>
      </x:c>
      <x:c r="B66" s="84"/>
      <x:c r="C66" s="85"/>
      <x:c r="D66" s="85"/>
      <x:c r="E66" s="85"/>
      <x:c r="F66" s="85"/>
      <x:c r="G66" s="86"/>
      <x:c r="H66" s="86"/>
      <x:c r="I66" s="87" t="str">
        <x:f>IF(OR(G66="",H66=""),"",H66-G66)</x:f>
      </x:c>
      <x:c r="J66" s="88"/>
      <x:c r="K66" s="89" t="str">
        <x:f>IF(OR(I66="",J66=""),"",I66*J66)</x:f>
      </x:c>
      <x:c r="L66" s="85"/>
      <x:c r="M66" s="85"/>
      <x:c r="N66" s="85"/>
      <x:c r="O66" s="85"/>
      <x:c r="P66" s="90"/>
    </x:row>
    <x:row r="67">
      <x:c r="A67" s="45" t="n">
        <x:f>62</x:f>
        <x:v>62</x:v>
      </x:c>
      <x:c r="B67" s="84"/>
      <x:c r="C67" s="85"/>
      <x:c r="D67" s="85"/>
      <x:c r="E67" s="85"/>
      <x:c r="F67" s="85"/>
      <x:c r="G67" s="86"/>
      <x:c r="H67" s="86"/>
      <x:c r="I67" s="87" t="str">
        <x:f>IF(OR(G67="",H67=""),"",H67-G67)</x:f>
      </x:c>
      <x:c r="J67" s="88"/>
      <x:c r="K67" s="89" t="str">
        <x:f>IF(OR(I67="",J67=""),"",I67*J67)</x:f>
      </x:c>
      <x:c r="L67" s="85"/>
      <x:c r="M67" s="85"/>
      <x:c r="N67" s="85"/>
      <x:c r="O67" s="85"/>
      <x:c r="P67" s="90"/>
    </x:row>
    <x:row r="68">
      <x:c r="A68" s="45" t="n">
        <x:f>63</x:f>
        <x:v>63</x:v>
      </x:c>
      <x:c r="B68" s="84"/>
      <x:c r="C68" s="85"/>
      <x:c r="D68" s="85"/>
      <x:c r="E68" s="85"/>
      <x:c r="F68" s="85"/>
      <x:c r="G68" s="86"/>
      <x:c r="H68" s="86"/>
      <x:c r="I68" s="87" t="str">
        <x:f>IF(OR(G68="",H68=""),"",H68-G68)</x:f>
      </x:c>
      <x:c r="J68" s="88"/>
      <x:c r="K68" s="89" t="str">
        <x:f>IF(OR(I68="",J68=""),"",I68*J68)</x:f>
      </x:c>
      <x:c r="L68" s="85"/>
      <x:c r="M68" s="85"/>
      <x:c r="N68" s="85"/>
      <x:c r="O68" s="85"/>
      <x:c r="P68" s="90"/>
    </x:row>
    <x:row r="69">
      <x:c r="A69" s="45" t="n">
        <x:f>64</x:f>
        <x:v>64</x:v>
      </x:c>
      <x:c r="B69" s="84"/>
      <x:c r="C69" s="85"/>
      <x:c r="D69" s="85"/>
      <x:c r="E69" s="85"/>
      <x:c r="F69" s="85"/>
      <x:c r="G69" s="86"/>
      <x:c r="H69" s="86"/>
      <x:c r="I69" s="87" t="str">
        <x:f>IF(OR(G69="",H69=""),"",H69-G69)</x:f>
      </x:c>
      <x:c r="J69" s="88"/>
      <x:c r="K69" s="89" t="str">
        <x:f>IF(OR(I69="",J69=""),"",I69*J69)</x:f>
      </x:c>
      <x:c r="L69" s="85"/>
      <x:c r="M69" s="85"/>
      <x:c r="N69" s="85"/>
      <x:c r="O69" s="85"/>
      <x:c r="P69" s="90"/>
    </x:row>
    <x:row r="70">
      <x:c r="A70" s="45" t="n">
        <x:f>65</x:f>
        <x:v>65</x:v>
      </x:c>
      <x:c r="B70" s="84"/>
      <x:c r="C70" s="85"/>
      <x:c r="D70" s="85"/>
      <x:c r="E70" s="85"/>
      <x:c r="F70" s="85"/>
      <x:c r="G70" s="86"/>
      <x:c r="H70" s="86"/>
      <x:c r="I70" s="87" t="str">
        <x:f>IF(OR(G70="",H70=""),"",H70-G70)</x:f>
      </x:c>
      <x:c r="J70" s="88"/>
      <x:c r="K70" s="89" t="str">
        <x:f>IF(OR(I70="",J70=""),"",I70*J70)</x:f>
      </x:c>
      <x:c r="L70" s="85"/>
      <x:c r="M70" s="85"/>
      <x:c r="N70" s="85"/>
      <x:c r="O70" s="85"/>
      <x:c r="P70" s="90"/>
    </x:row>
    <x:row r="71">
      <x:c r="A71" s="45" t="n">
        <x:f>66</x:f>
        <x:v>66</x:v>
      </x:c>
      <x:c r="B71" s="84"/>
      <x:c r="C71" s="85"/>
      <x:c r="D71" s="85"/>
      <x:c r="E71" s="85"/>
      <x:c r="F71" s="85"/>
      <x:c r="G71" s="86"/>
      <x:c r="H71" s="86"/>
      <x:c r="I71" s="87" t="str">
        <x:f>IF(OR(G71="",H71=""),"",H71-G71)</x:f>
      </x:c>
      <x:c r="J71" s="88"/>
      <x:c r="K71" s="89" t="str">
        <x:f>IF(OR(I71="",J71=""),"",I71*J71)</x:f>
      </x:c>
      <x:c r="L71" s="85"/>
      <x:c r="M71" s="85"/>
      <x:c r="N71" s="85"/>
      <x:c r="O71" s="85"/>
      <x:c r="P71" s="90"/>
    </x:row>
    <x:row r="72">
      <x:c r="A72" s="45" t="n">
        <x:f>67</x:f>
        <x:v>67</x:v>
      </x:c>
      <x:c r="B72" s="84"/>
      <x:c r="C72" s="85"/>
      <x:c r="D72" s="85"/>
      <x:c r="E72" s="85"/>
      <x:c r="F72" s="85"/>
      <x:c r="G72" s="86"/>
      <x:c r="H72" s="86"/>
      <x:c r="I72" s="87" t="str">
        <x:f>IF(OR(G72="",H72=""),"",H72-G72)</x:f>
      </x:c>
      <x:c r="J72" s="88"/>
      <x:c r="K72" s="89" t="str">
        <x:f>IF(OR(I72="",J72=""),"",I72*J72)</x:f>
      </x:c>
      <x:c r="L72" s="85"/>
      <x:c r="M72" s="85"/>
      <x:c r="N72" s="85"/>
      <x:c r="O72" s="85"/>
      <x:c r="P72" s="90"/>
    </x:row>
    <x:row r="73">
      <x:c r="A73" s="45" t="n">
        <x:f>68</x:f>
        <x:v>68</x:v>
      </x:c>
      <x:c r="B73" s="84"/>
      <x:c r="C73" s="85"/>
      <x:c r="D73" s="85"/>
      <x:c r="E73" s="85"/>
      <x:c r="F73" s="85"/>
      <x:c r="G73" s="86"/>
      <x:c r="H73" s="86"/>
      <x:c r="I73" s="87" t="str">
        <x:f>IF(OR(G73="",H73=""),"",H73-G73)</x:f>
      </x:c>
      <x:c r="J73" s="88"/>
      <x:c r="K73" s="89" t="str">
        <x:f>IF(OR(I73="",J73=""),"",I73*J73)</x:f>
      </x:c>
      <x:c r="L73" s="85"/>
      <x:c r="M73" s="85"/>
      <x:c r="N73" s="85"/>
      <x:c r="O73" s="85"/>
      <x:c r="P73" s="90"/>
    </x:row>
    <x:row r="74">
      <x:c r="A74" s="45" t="n">
        <x:f>69</x:f>
        <x:v>69</x:v>
      </x:c>
      <x:c r="B74" s="84"/>
      <x:c r="C74" s="85"/>
      <x:c r="D74" s="85"/>
      <x:c r="E74" s="85"/>
      <x:c r="F74" s="85"/>
      <x:c r="G74" s="86"/>
      <x:c r="H74" s="86"/>
      <x:c r="I74" s="87" t="str">
        <x:f>IF(OR(G74="",H74=""),"",H74-G74)</x:f>
      </x:c>
      <x:c r="J74" s="88"/>
      <x:c r="K74" s="89" t="str">
        <x:f>IF(OR(I74="",J74=""),"",I74*J74)</x:f>
      </x:c>
      <x:c r="L74" s="85"/>
      <x:c r="M74" s="85"/>
      <x:c r="N74" s="85"/>
      <x:c r="O74" s="85"/>
      <x:c r="P74" s="90"/>
    </x:row>
    <x:row r="75">
      <x:c r="A75" s="45" t="n">
        <x:f>70</x:f>
        <x:v>70</x:v>
      </x:c>
      <x:c r="B75" s="84"/>
      <x:c r="C75" s="85"/>
      <x:c r="D75" s="85"/>
      <x:c r="E75" s="85"/>
      <x:c r="F75" s="85"/>
      <x:c r="G75" s="86"/>
      <x:c r="H75" s="86"/>
      <x:c r="I75" s="87" t="str">
        <x:f>IF(OR(G75="",H75=""),"",H75-G75)</x:f>
      </x:c>
      <x:c r="J75" s="88"/>
      <x:c r="K75" s="89" t="str">
        <x:f>IF(OR(I75="",J75=""),"",I75*J75)</x:f>
      </x:c>
      <x:c r="L75" s="85"/>
      <x:c r="M75" s="85"/>
      <x:c r="N75" s="85"/>
      <x:c r="O75" s="85"/>
      <x:c r="P75" s="90"/>
    </x:row>
    <x:row r="76">
      <x:c r="A76" s="45" t="n">
        <x:f>71</x:f>
        <x:v>71</x:v>
      </x:c>
      <x:c r="B76" s="84"/>
      <x:c r="C76" s="85"/>
      <x:c r="D76" s="85"/>
      <x:c r="E76" s="85"/>
      <x:c r="F76" s="85"/>
      <x:c r="G76" s="86"/>
      <x:c r="H76" s="86"/>
      <x:c r="I76" s="87" t="str">
        <x:f>IF(OR(G76="",H76=""),"",H76-G76)</x:f>
      </x:c>
      <x:c r="J76" s="88"/>
      <x:c r="K76" s="89" t="str">
        <x:f>IF(OR(I76="",J76=""),"",I76*J76)</x:f>
      </x:c>
      <x:c r="L76" s="85"/>
      <x:c r="M76" s="85"/>
      <x:c r="N76" s="85"/>
      <x:c r="O76" s="85"/>
      <x:c r="P76" s="90"/>
    </x:row>
    <x:row r="77">
      <x:c r="A77" s="45" t="n">
        <x:f>72</x:f>
        <x:v>72</x:v>
      </x:c>
      <x:c r="B77" s="84"/>
      <x:c r="C77" s="85"/>
      <x:c r="D77" s="85"/>
      <x:c r="E77" s="85"/>
      <x:c r="F77" s="85"/>
      <x:c r="G77" s="86"/>
      <x:c r="H77" s="86"/>
      <x:c r="I77" s="87" t="str">
        <x:f>IF(OR(G77="",H77=""),"",H77-G77)</x:f>
      </x:c>
      <x:c r="J77" s="88"/>
      <x:c r="K77" s="89" t="str">
        <x:f>IF(OR(I77="",J77=""),"",I77*J77)</x:f>
      </x:c>
      <x:c r="L77" s="85"/>
      <x:c r="M77" s="85"/>
      <x:c r="N77" s="85"/>
      <x:c r="O77" s="85"/>
      <x:c r="P77" s="90"/>
    </x:row>
    <x:row r="78">
      <x:c r="A78" s="45" t="n">
        <x:f>73</x:f>
        <x:v>73</x:v>
      </x:c>
      <x:c r="B78" s="84"/>
      <x:c r="C78" s="85"/>
      <x:c r="D78" s="85"/>
      <x:c r="E78" s="85"/>
      <x:c r="F78" s="85"/>
      <x:c r="G78" s="86"/>
      <x:c r="H78" s="86"/>
      <x:c r="I78" s="87" t="str">
        <x:f>IF(OR(G78="",H78=""),"",H78-G78)</x:f>
      </x:c>
      <x:c r="J78" s="88"/>
      <x:c r="K78" s="89" t="str">
        <x:f>IF(OR(I78="",J78=""),"",I78*J78)</x:f>
      </x:c>
      <x:c r="L78" s="85"/>
      <x:c r="M78" s="85"/>
      <x:c r="N78" s="85"/>
      <x:c r="O78" s="85"/>
      <x:c r="P78" s="90"/>
    </x:row>
    <x:row r="79">
      <x:c r="A79" s="45" t="n">
        <x:f>74</x:f>
        <x:v>74</x:v>
      </x:c>
      <x:c r="B79" s="84"/>
      <x:c r="C79" s="85"/>
      <x:c r="D79" s="85"/>
      <x:c r="E79" s="85"/>
      <x:c r="F79" s="85"/>
      <x:c r="G79" s="86"/>
      <x:c r="H79" s="86"/>
      <x:c r="I79" s="87" t="str">
        <x:f>IF(OR(G79="",H79=""),"",H79-G79)</x:f>
      </x:c>
      <x:c r="J79" s="88"/>
      <x:c r="K79" s="89" t="str">
        <x:f>IF(OR(I79="",J79=""),"",I79*J79)</x:f>
      </x:c>
      <x:c r="L79" s="85"/>
      <x:c r="M79" s="85"/>
      <x:c r="N79" s="85"/>
      <x:c r="O79" s="85"/>
      <x:c r="P79" s="90"/>
    </x:row>
    <x:row r="80">
      <x:c r="A80" s="45" t="n">
        <x:f>75</x:f>
        <x:v>75</x:v>
      </x:c>
      <x:c r="B80" s="84"/>
      <x:c r="C80" s="85"/>
      <x:c r="D80" s="85"/>
      <x:c r="E80" s="85"/>
      <x:c r="F80" s="85"/>
      <x:c r="G80" s="86"/>
      <x:c r="H80" s="86"/>
      <x:c r="I80" s="87" t="str">
        <x:f>IF(OR(G80="",H80=""),"",H80-G80)</x:f>
      </x:c>
      <x:c r="J80" s="88"/>
      <x:c r="K80" s="89" t="str">
        <x:f>IF(OR(I80="",J80=""),"",I80*J80)</x:f>
      </x:c>
      <x:c r="L80" s="85"/>
      <x:c r="M80" s="85"/>
      <x:c r="N80" s="85"/>
      <x:c r="O80" s="85"/>
      <x:c r="P80" s="90"/>
    </x:row>
    <x:row r="81">
      <x:c r="A81" s="45" t="n">
        <x:f>76</x:f>
        <x:v>76</x:v>
      </x:c>
      <x:c r="B81" s="84"/>
      <x:c r="C81" s="85"/>
      <x:c r="D81" s="85"/>
      <x:c r="E81" s="85"/>
      <x:c r="F81" s="85"/>
      <x:c r="G81" s="86"/>
      <x:c r="H81" s="86"/>
      <x:c r="I81" s="87" t="str">
        <x:f>IF(OR(G81="",H81=""),"",H81-G81)</x:f>
      </x:c>
      <x:c r="J81" s="88"/>
      <x:c r="K81" s="89" t="str">
        <x:f>IF(OR(I81="",J81=""),"",I81*J81)</x:f>
      </x:c>
      <x:c r="L81" s="85"/>
      <x:c r="M81" s="85"/>
      <x:c r="N81" s="85"/>
      <x:c r="O81" s="85"/>
      <x:c r="P81" s="90"/>
    </x:row>
    <x:row r="82">
      <x:c r="A82" s="45" t="n">
        <x:f>77</x:f>
        <x:v>77</x:v>
      </x:c>
      <x:c r="B82" s="84"/>
      <x:c r="C82" s="85"/>
      <x:c r="D82" s="85"/>
      <x:c r="E82" s="85"/>
      <x:c r="F82" s="85"/>
      <x:c r="G82" s="86"/>
      <x:c r="H82" s="86"/>
      <x:c r="I82" s="87" t="str">
        <x:f>IF(OR(G82="",H82=""),"",H82-G82)</x:f>
      </x:c>
      <x:c r="J82" s="88"/>
      <x:c r="K82" s="89" t="str">
        <x:f>IF(OR(I82="",J82=""),"",I82*J82)</x:f>
      </x:c>
      <x:c r="L82" s="85"/>
      <x:c r="M82" s="85"/>
      <x:c r="N82" s="85"/>
      <x:c r="O82" s="85"/>
      <x:c r="P82" s="90"/>
    </x:row>
    <x:row r="83">
      <x:c r="A83" s="45" t="n">
        <x:f>78</x:f>
        <x:v>78</x:v>
      </x:c>
      <x:c r="B83" s="84"/>
      <x:c r="C83" s="85"/>
      <x:c r="D83" s="85"/>
      <x:c r="E83" s="85"/>
      <x:c r="F83" s="85"/>
      <x:c r="G83" s="86"/>
      <x:c r="H83" s="86"/>
      <x:c r="I83" s="87" t="str">
        <x:f>IF(OR(G83="",H83=""),"",H83-G83)</x:f>
      </x:c>
      <x:c r="J83" s="88"/>
      <x:c r="K83" s="89" t="str">
        <x:f>IF(OR(I83="",J83=""),"",I83*J83)</x:f>
      </x:c>
      <x:c r="L83" s="85"/>
      <x:c r="M83" s="85"/>
      <x:c r="N83" s="85"/>
      <x:c r="O83" s="85"/>
      <x:c r="P83" s="90"/>
    </x:row>
    <x:row r="84">
      <x:c r="A84" s="45" t="n">
        <x:f>79</x:f>
        <x:v>79</x:v>
      </x:c>
      <x:c r="B84" s="84"/>
      <x:c r="C84" s="85"/>
      <x:c r="D84" s="85"/>
      <x:c r="E84" s="85"/>
      <x:c r="F84" s="85"/>
      <x:c r="G84" s="86"/>
      <x:c r="H84" s="86"/>
      <x:c r="I84" s="87" t="str">
        <x:f>IF(OR(G84="",H84=""),"",H84-G84)</x:f>
      </x:c>
      <x:c r="J84" s="88"/>
      <x:c r="K84" s="89" t="str">
        <x:f>IF(OR(I84="",J84=""),"",I84*J84)</x:f>
      </x:c>
      <x:c r="L84" s="85"/>
      <x:c r="M84" s="85"/>
      <x:c r="N84" s="85"/>
      <x:c r="O84" s="85"/>
      <x:c r="P84" s="90"/>
    </x:row>
    <x:row r="85">
      <x:c r="A85" s="45" t="n">
        <x:f>80</x:f>
        <x:v>80</x:v>
      </x:c>
      <x:c r="B85" s="84"/>
      <x:c r="C85" s="85"/>
      <x:c r="D85" s="85"/>
      <x:c r="E85" s="85"/>
      <x:c r="F85" s="85"/>
      <x:c r="G85" s="86"/>
      <x:c r="H85" s="86"/>
      <x:c r="I85" s="87" t="str">
        <x:f>IF(OR(G85="",H85=""),"",H85-G85)</x:f>
      </x:c>
      <x:c r="J85" s="88"/>
      <x:c r="K85" s="89" t="str">
        <x:f>IF(OR(I85="",J85=""),"",I85*J85)</x:f>
      </x:c>
      <x:c r="L85" s="85"/>
      <x:c r="M85" s="85"/>
      <x:c r="N85" s="85"/>
      <x:c r="O85" s="85"/>
      <x:c r="P85" s="90"/>
    </x:row>
    <x:row r="86">
      <x:c r="A86" s="45" t="n">
        <x:f>81</x:f>
        <x:v>81</x:v>
      </x:c>
      <x:c r="B86" s="84"/>
      <x:c r="C86" s="85"/>
      <x:c r="D86" s="85"/>
      <x:c r="E86" s="85"/>
      <x:c r="F86" s="85"/>
      <x:c r="G86" s="86"/>
      <x:c r="H86" s="86"/>
      <x:c r="I86" s="87" t="str">
        <x:f>IF(OR(G86="",H86=""),"",H86-G86)</x:f>
      </x:c>
      <x:c r="J86" s="88"/>
      <x:c r="K86" s="89" t="str">
        <x:f>IF(OR(I86="",J86=""),"",I86*J86)</x:f>
      </x:c>
      <x:c r="L86" s="85"/>
      <x:c r="M86" s="85"/>
      <x:c r="N86" s="85"/>
      <x:c r="O86" s="85"/>
      <x:c r="P86" s="90"/>
    </x:row>
    <x:row r="87">
      <x:c r="A87" s="45" t="n">
        <x:f>82</x:f>
        <x:v>82</x:v>
      </x:c>
      <x:c r="B87" s="84"/>
      <x:c r="C87" s="85"/>
      <x:c r="D87" s="85"/>
      <x:c r="E87" s="85"/>
      <x:c r="F87" s="85"/>
      <x:c r="G87" s="86"/>
      <x:c r="H87" s="86"/>
      <x:c r="I87" s="87" t="str">
        <x:f>IF(OR(G87="",H87=""),"",H87-G87)</x:f>
      </x:c>
      <x:c r="J87" s="88"/>
      <x:c r="K87" s="89" t="str">
        <x:f>IF(OR(I87="",J87=""),"",I87*J87)</x:f>
      </x:c>
      <x:c r="L87" s="85"/>
      <x:c r="M87" s="85"/>
      <x:c r="N87" s="85"/>
      <x:c r="O87" s="85"/>
      <x:c r="P87" s="90"/>
    </x:row>
    <x:row r="88">
      <x:c r="A88" s="45" t="n">
        <x:f>83</x:f>
        <x:v>83</x:v>
      </x:c>
      <x:c r="B88" s="84"/>
      <x:c r="C88" s="85"/>
      <x:c r="D88" s="85"/>
      <x:c r="E88" s="85"/>
      <x:c r="F88" s="85"/>
      <x:c r="G88" s="86"/>
      <x:c r="H88" s="86"/>
      <x:c r="I88" s="87" t="str">
        <x:f>IF(OR(G88="",H88=""),"",H88-G88)</x:f>
      </x:c>
      <x:c r="J88" s="88"/>
      <x:c r="K88" s="89" t="str">
        <x:f>IF(OR(I88="",J88=""),"",I88*J88)</x:f>
      </x:c>
      <x:c r="L88" s="85"/>
      <x:c r="M88" s="85"/>
      <x:c r="N88" s="85"/>
      <x:c r="O88" s="85"/>
      <x:c r="P88" s="90"/>
    </x:row>
    <x:row r="89">
      <x:c r="A89" s="45" t="n">
        <x:f>84</x:f>
        <x:v>84</x:v>
      </x:c>
      <x:c r="B89" s="84"/>
      <x:c r="C89" s="85"/>
      <x:c r="D89" s="85"/>
      <x:c r="E89" s="85"/>
      <x:c r="F89" s="85"/>
      <x:c r="G89" s="86"/>
      <x:c r="H89" s="86"/>
      <x:c r="I89" s="87" t="str">
        <x:f>IF(OR(G89="",H89=""),"",H89-G89)</x:f>
      </x:c>
      <x:c r="J89" s="88"/>
      <x:c r="K89" s="89" t="str">
        <x:f>IF(OR(I89="",J89=""),"",I89*J89)</x:f>
      </x:c>
      <x:c r="L89" s="85"/>
      <x:c r="M89" s="85"/>
      <x:c r="N89" s="85"/>
      <x:c r="O89" s="85"/>
      <x:c r="P89" s="90"/>
    </x:row>
    <x:row r="90">
      <x:c r="A90" s="45" t="n">
        <x:f>85</x:f>
        <x:v>85</x:v>
      </x:c>
      <x:c r="B90" s="84"/>
      <x:c r="C90" s="85"/>
      <x:c r="D90" s="85"/>
      <x:c r="E90" s="85"/>
      <x:c r="F90" s="85"/>
      <x:c r="G90" s="86"/>
      <x:c r="H90" s="86"/>
      <x:c r="I90" s="87" t="str">
        <x:f>IF(OR(G90="",H90=""),"",H90-G90)</x:f>
      </x:c>
      <x:c r="J90" s="88"/>
      <x:c r="K90" s="89" t="str">
        <x:f>IF(OR(I90="",J90=""),"",I90*J90)</x:f>
      </x:c>
      <x:c r="L90" s="85"/>
      <x:c r="M90" s="85"/>
      <x:c r="N90" s="85"/>
      <x:c r="O90" s="85"/>
      <x:c r="P90" s="90"/>
    </x:row>
    <x:row r="91">
      <x:c r="A91" s="45" t="n">
        <x:f>86</x:f>
        <x:v>86</x:v>
      </x:c>
      <x:c r="B91" s="84"/>
      <x:c r="C91" s="85"/>
      <x:c r="D91" s="85"/>
      <x:c r="E91" s="85"/>
      <x:c r="F91" s="85"/>
      <x:c r="G91" s="86"/>
      <x:c r="H91" s="86"/>
      <x:c r="I91" s="87" t="str">
        <x:f>IF(OR(G91="",H91=""),"",H91-G91)</x:f>
      </x:c>
      <x:c r="J91" s="88"/>
      <x:c r="K91" s="89" t="str">
        <x:f>IF(OR(I91="",J91=""),"",I91*J91)</x:f>
      </x:c>
      <x:c r="L91" s="85"/>
      <x:c r="M91" s="85"/>
      <x:c r="N91" s="85"/>
      <x:c r="O91" s="85"/>
      <x:c r="P91" s="90"/>
    </x:row>
    <x:row r="92">
      <x:c r="A92" s="45" t="n">
        <x:f>87</x:f>
        <x:v>87</x:v>
      </x:c>
      <x:c r="B92" s="84"/>
      <x:c r="C92" s="85"/>
      <x:c r="D92" s="85"/>
      <x:c r="E92" s="85"/>
      <x:c r="F92" s="85"/>
      <x:c r="G92" s="86"/>
      <x:c r="H92" s="86"/>
      <x:c r="I92" s="87" t="str">
        <x:f>IF(OR(G92="",H92=""),"",H92-G92)</x:f>
      </x:c>
      <x:c r="J92" s="88"/>
      <x:c r="K92" s="89" t="str">
        <x:f>IF(OR(I92="",J92=""),"",I92*J92)</x:f>
      </x:c>
      <x:c r="L92" s="85"/>
      <x:c r="M92" s="85"/>
      <x:c r="N92" s="85"/>
      <x:c r="O92" s="85"/>
      <x:c r="P92" s="90"/>
    </x:row>
    <x:row r="93">
      <x:c r="A93" s="45" t="n">
        <x:f>88</x:f>
        <x:v>88</x:v>
      </x:c>
      <x:c r="B93" s="84"/>
      <x:c r="C93" s="85"/>
      <x:c r="D93" s="85"/>
      <x:c r="E93" s="85"/>
      <x:c r="F93" s="85"/>
      <x:c r="G93" s="86"/>
      <x:c r="H93" s="86"/>
      <x:c r="I93" s="87" t="str">
        <x:f>IF(OR(G93="",H93=""),"",H93-G93)</x:f>
      </x:c>
      <x:c r="J93" s="88"/>
      <x:c r="K93" s="89" t="str">
        <x:f>IF(OR(I93="",J93=""),"",I93*J93)</x:f>
      </x:c>
      <x:c r="L93" s="85"/>
      <x:c r="M93" s="85"/>
      <x:c r="N93" s="85"/>
      <x:c r="O93" s="85"/>
      <x:c r="P93" s="90"/>
    </x:row>
    <x:row r="94">
      <x:c r="A94" s="45" t="n">
        <x:f>89</x:f>
        <x:v>89</x:v>
      </x:c>
      <x:c r="B94" s="84"/>
      <x:c r="C94" s="85"/>
      <x:c r="D94" s="85"/>
      <x:c r="E94" s="85"/>
      <x:c r="F94" s="85"/>
      <x:c r="G94" s="86"/>
      <x:c r="H94" s="86"/>
      <x:c r="I94" s="87" t="str">
        <x:f>IF(OR(G94="",H94=""),"",H94-G94)</x:f>
      </x:c>
      <x:c r="J94" s="88"/>
      <x:c r="K94" s="89" t="str">
        <x:f>IF(OR(I94="",J94=""),"",I94*J94)</x:f>
      </x:c>
      <x:c r="L94" s="85"/>
      <x:c r="M94" s="85"/>
      <x:c r="N94" s="85"/>
      <x:c r="O94" s="85"/>
      <x:c r="P94" s="90"/>
    </x:row>
    <x:row r="95">
      <x:c r="A95" s="45" t="n">
        <x:f>90</x:f>
        <x:v>90</x:v>
      </x:c>
      <x:c r="B95" s="84"/>
      <x:c r="C95" s="85"/>
      <x:c r="D95" s="85"/>
      <x:c r="E95" s="85"/>
      <x:c r="F95" s="85"/>
      <x:c r="G95" s="86"/>
      <x:c r="H95" s="86"/>
      <x:c r="I95" s="87" t="str">
        <x:f>IF(OR(G95="",H95=""),"",H95-G95)</x:f>
      </x:c>
      <x:c r="J95" s="88"/>
      <x:c r="K95" s="89" t="str">
        <x:f>IF(OR(I95="",J95=""),"",I95*J95)</x:f>
      </x:c>
      <x:c r="L95" s="85"/>
      <x:c r="M95" s="85"/>
      <x:c r="N95" s="85"/>
      <x:c r="O95" s="85"/>
      <x:c r="P95" s="90"/>
    </x:row>
    <x:row r="96">
      <x:c r="A96" s="45" t="n">
        <x:f>91</x:f>
        <x:v>91</x:v>
      </x:c>
      <x:c r="B96" s="84"/>
      <x:c r="C96" s="85"/>
      <x:c r="D96" s="85"/>
      <x:c r="E96" s="85"/>
      <x:c r="F96" s="85"/>
      <x:c r="G96" s="86"/>
      <x:c r="H96" s="86"/>
      <x:c r="I96" s="87" t="str">
        <x:f>IF(OR(G96="",H96=""),"",H96-G96)</x:f>
      </x:c>
      <x:c r="J96" s="88"/>
      <x:c r="K96" s="89" t="str">
        <x:f>IF(OR(I96="",J96=""),"",I96*J96)</x:f>
      </x:c>
      <x:c r="L96" s="85"/>
      <x:c r="M96" s="85"/>
      <x:c r="N96" s="85"/>
      <x:c r="O96" s="85"/>
      <x:c r="P96" s="90"/>
    </x:row>
    <x:row r="97">
      <x:c r="A97" s="45" t="n">
        <x:f>92</x:f>
        <x:v>92</x:v>
      </x:c>
      <x:c r="B97" s="84"/>
      <x:c r="C97" s="85"/>
      <x:c r="D97" s="85"/>
      <x:c r="E97" s="85"/>
      <x:c r="F97" s="85"/>
      <x:c r="G97" s="86"/>
      <x:c r="H97" s="86"/>
      <x:c r="I97" s="87" t="str">
        <x:f>IF(OR(G97="",H97=""),"",H97-G97)</x:f>
      </x:c>
      <x:c r="J97" s="88"/>
      <x:c r="K97" s="89" t="str">
        <x:f>IF(OR(I97="",J97=""),"",I97*J97)</x:f>
      </x:c>
      <x:c r="L97" s="85"/>
      <x:c r="M97" s="85"/>
      <x:c r="N97" s="85"/>
      <x:c r="O97" s="85"/>
      <x:c r="P97" s="90"/>
    </x:row>
    <x:row r="98">
      <x:c r="A98" s="45" t="n">
        <x:f>93</x:f>
        <x:v>93</x:v>
      </x:c>
      <x:c r="B98" s="84"/>
      <x:c r="C98" s="85"/>
      <x:c r="D98" s="85"/>
      <x:c r="E98" s="85"/>
      <x:c r="F98" s="85"/>
      <x:c r="G98" s="86"/>
      <x:c r="H98" s="86"/>
      <x:c r="I98" s="87" t="str">
        <x:f>IF(OR(G98="",H98=""),"",H98-G98)</x:f>
      </x:c>
      <x:c r="J98" s="88"/>
      <x:c r="K98" s="89" t="str">
        <x:f>IF(OR(I98="",J98=""),"",I98*J98)</x:f>
      </x:c>
      <x:c r="L98" s="85"/>
      <x:c r="M98" s="85"/>
      <x:c r="N98" s="85"/>
      <x:c r="O98" s="85"/>
      <x:c r="P98" s="90"/>
    </x:row>
    <x:row r="99">
      <x:c r="A99" s="45" t="n">
        <x:f>94</x:f>
        <x:v>94</x:v>
      </x:c>
      <x:c r="B99" s="84"/>
      <x:c r="C99" s="85"/>
      <x:c r="D99" s="85"/>
      <x:c r="E99" s="85"/>
      <x:c r="F99" s="85"/>
      <x:c r="G99" s="86"/>
      <x:c r="H99" s="86"/>
      <x:c r="I99" s="87" t="str">
        <x:f>IF(OR(G99="",H99=""),"",H99-G99)</x:f>
      </x:c>
      <x:c r="J99" s="88"/>
      <x:c r="K99" s="89" t="str">
        <x:f>IF(OR(I99="",J99=""),"",I99*J99)</x:f>
      </x:c>
      <x:c r="L99" s="85"/>
      <x:c r="M99" s="85"/>
      <x:c r="N99" s="85"/>
      <x:c r="O99" s="85"/>
      <x:c r="P99" s="90"/>
    </x:row>
    <x:row r="100">
      <x:c r="A100" s="45" t="n">
        <x:f>95</x:f>
        <x:v>95</x:v>
      </x:c>
      <x:c r="B100" s="84"/>
      <x:c r="C100" s="85"/>
      <x:c r="D100" s="85"/>
      <x:c r="E100" s="85"/>
      <x:c r="F100" s="85"/>
      <x:c r="G100" s="86"/>
      <x:c r="H100" s="86"/>
      <x:c r="I100" s="87" t="str">
        <x:f>IF(OR(G100="",H100=""),"",H100-G100)</x:f>
      </x:c>
      <x:c r="J100" s="88"/>
      <x:c r="K100" s="89" t="str">
        <x:f>IF(OR(I100="",J100=""),"",I100*J100)</x:f>
      </x:c>
      <x:c r="L100" s="85"/>
      <x:c r="M100" s="85"/>
      <x:c r="N100" s="85"/>
      <x:c r="O100" s="85"/>
      <x:c r="P100" s="90"/>
    </x:row>
    <x:row r="101">
      <x:c r="A101" s="45" t="n">
        <x:f>96</x:f>
        <x:v>96</x:v>
      </x:c>
      <x:c r="B101" s="84"/>
      <x:c r="C101" s="85"/>
      <x:c r="D101" s="85"/>
      <x:c r="E101" s="85"/>
      <x:c r="F101" s="85"/>
      <x:c r="G101" s="86"/>
      <x:c r="H101" s="86"/>
      <x:c r="I101" s="87" t="str">
        <x:f>IF(OR(G101="",H101=""),"",H101-G101)</x:f>
      </x:c>
      <x:c r="J101" s="88"/>
      <x:c r="K101" s="89" t="str">
        <x:f>IF(OR(I101="",J101=""),"",I101*J101)</x:f>
      </x:c>
      <x:c r="L101" s="85"/>
      <x:c r="M101" s="85"/>
      <x:c r="N101" s="85"/>
      <x:c r="O101" s="85"/>
      <x:c r="P101" s="90"/>
    </x:row>
    <x:row r="102">
      <x:c r="A102" s="45" t="n">
        <x:f>97</x:f>
        <x:v>97</x:v>
      </x:c>
      <x:c r="B102" s="84"/>
      <x:c r="C102" s="85"/>
      <x:c r="D102" s="85"/>
      <x:c r="E102" s="85"/>
      <x:c r="F102" s="85"/>
      <x:c r="G102" s="86"/>
      <x:c r="H102" s="86"/>
      <x:c r="I102" s="87" t="str">
        <x:f>IF(OR(G102="",H102=""),"",H102-G102)</x:f>
      </x:c>
      <x:c r="J102" s="88"/>
      <x:c r="K102" s="89" t="str">
        <x:f>IF(OR(I102="",J102=""),"",I102*J102)</x:f>
      </x:c>
      <x:c r="L102" s="85"/>
      <x:c r="M102" s="85"/>
      <x:c r="N102" s="85"/>
      <x:c r="O102" s="85"/>
      <x:c r="P102" s="90"/>
    </x:row>
    <x:row r="103">
      <x:c r="A103" s="45" t="n">
        <x:f>98</x:f>
        <x:v>98</x:v>
      </x:c>
      <x:c r="B103" s="84"/>
      <x:c r="C103" s="85"/>
      <x:c r="D103" s="85"/>
      <x:c r="E103" s="85"/>
      <x:c r="F103" s="85"/>
      <x:c r="G103" s="86"/>
      <x:c r="H103" s="86"/>
      <x:c r="I103" s="87" t="str">
        <x:f>IF(OR(G103="",H103=""),"",H103-G103)</x:f>
      </x:c>
      <x:c r="J103" s="88"/>
      <x:c r="K103" s="89" t="str">
        <x:f>IF(OR(I103="",J103=""),"",I103*J103)</x:f>
      </x:c>
      <x:c r="L103" s="85"/>
      <x:c r="M103" s="85"/>
      <x:c r="N103" s="85"/>
      <x:c r="O103" s="85"/>
      <x:c r="P103" s="90"/>
    </x:row>
    <x:row r="104">
      <x:c r="A104" s="45" t="n">
        <x:f>99</x:f>
        <x:v>99</x:v>
      </x:c>
      <x:c r="B104" s="84"/>
      <x:c r="C104" s="85"/>
      <x:c r="D104" s="85"/>
      <x:c r="E104" s="85"/>
      <x:c r="F104" s="85"/>
      <x:c r="G104" s="86"/>
      <x:c r="H104" s="86"/>
      <x:c r="I104" s="87" t="str">
        <x:f>IF(OR(G104="",H104=""),"",H104-G104)</x:f>
      </x:c>
      <x:c r="J104" s="88"/>
      <x:c r="K104" s="89" t="str">
        <x:f>IF(OR(I104="",J104=""),"",I104*J104)</x:f>
      </x:c>
      <x:c r="L104" s="85"/>
      <x:c r="M104" s="85"/>
      <x:c r="N104" s="85"/>
      <x:c r="O104" s="85"/>
      <x:c r="P104" s="90"/>
    </x:row>
    <x:row r="105">
      <x:c r="A105" s="45" t="n">
        <x:f>100</x:f>
        <x:v>100</x:v>
      </x:c>
      <x:c r="B105" s="84"/>
      <x:c r="C105" s="85"/>
      <x:c r="D105" s="85"/>
      <x:c r="E105" s="85"/>
      <x:c r="F105" s="85"/>
      <x:c r="G105" s="86"/>
      <x:c r="H105" s="86"/>
      <x:c r="I105" s="87" t="str">
        <x:f>IF(OR(G105="",H105=""),"",H105-G105)</x:f>
      </x:c>
      <x:c r="J105" s="88"/>
      <x:c r="K105" s="89" t="str">
        <x:f>IF(OR(I105="",J105=""),"",I105*J105)</x:f>
      </x:c>
      <x:c r="L105" s="85"/>
      <x:c r="M105" s="85"/>
      <x:c r="N105" s="85"/>
      <x:c r="O105" s="85"/>
      <x:c r="P105" s="90"/>
    </x:row>
    <x:row r="106">
      <x:c r="A106" s="45" t="n">
        <x:f>101</x:f>
        <x:v>101</x:v>
      </x:c>
      <x:c r="B106" s="84"/>
      <x:c r="C106" s="85"/>
      <x:c r="D106" s="85"/>
      <x:c r="E106" s="85"/>
      <x:c r="F106" s="85"/>
      <x:c r="G106" s="86"/>
      <x:c r="H106" s="86"/>
      <x:c r="I106" s="87" t="str">
        <x:f>IF(OR(G106="",H106=""),"",H106-G106)</x:f>
      </x:c>
      <x:c r="J106" s="88"/>
      <x:c r="K106" s="89" t="str">
        <x:f>IF(OR(I106="",J106=""),"",I106*J106)</x:f>
      </x:c>
      <x:c r="L106" s="85"/>
      <x:c r="M106" s="85"/>
      <x:c r="N106" s="85"/>
      <x:c r="O106" s="85"/>
      <x:c r="P106" s="90"/>
    </x:row>
    <x:row r="107">
      <x:c r="A107" s="45" t="n">
        <x:f>102</x:f>
        <x:v>102</x:v>
      </x:c>
      <x:c r="B107" s="84"/>
      <x:c r="C107" s="85"/>
      <x:c r="D107" s="85"/>
      <x:c r="E107" s="85"/>
      <x:c r="F107" s="85"/>
      <x:c r="G107" s="86"/>
      <x:c r="H107" s="86"/>
      <x:c r="I107" s="87" t="str">
        <x:f>IF(OR(G107="",H107=""),"",H107-G107)</x:f>
      </x:c>
      <x:c r="J107" s="88"/>
      <x:c r="K107" s="89" t="str">
        <x:f>IF(OR(I107="",J107=""),"",I107*J107)</x:f>
      </x:c>
      <x:c r="L107" s="85"/>
      <x:c r="M107" s="85"/>
      <x:c r="N107" s="85"/>
      <x:c r="O107" s="85"/>
      <x:c r="P107" s="90"/>
    </x:row>
    <x:row r="108">
      <x:c r="A108" s="45" t="n">
        <x:f>103</x:f>
        <x:v>103</x:v>
      </x:c>
      <x:c r="B108" s="84"/>
      <x:c r="C108" s="85"/>
      <x:c r="D108" s="85"/>
      <x:c r="E108" s="85"/>
      <x:c r="F108" s="85"/>
      <x:c r="G108" s="86"/>
      <x:c r="H108" s="86"/>
      <x:c r="I108" s="87" t="str">
        <x:f>IF(OR(G108="",H108=""),"",H108-G108)</x:f>
      </x:c>
      <x:c r="J108" s="88"/>
      <x:c r="K108" s="89" t="str">
        <x:f>IF(OR(I108="",J108=""),"",I108*J108)</x:f>
      </x:c>
      <x:c r="L108" s="85"/>
      <x:c r="M108" s="85"/>
      <x:c r="N108" s="85"/>
      <x:c r="O108" s="85"/>
      <x:c r="P108" s="90"/>
    </x:row>
    <x:row r="109">
      <x:c r="A109" s="45" t="n">
        <x:f>104</x:f>
        <x:v>104</x:v>
      </x:c>
      <x:c r="B109" s="84"/>
      <x:c r="C109" s="85"/>
      <x:c r="D109" s="85"/>
      <x:c r="E109" s="85"/>
      <x:c r="F109" s="85"/>
      <x:c r="G109" s="86"/>
      <x:c r="H109" s="86"/>
      <x:c r="I109" s="87" t="str">
        <x:f>IF(OR(G109="",H109=""),"",H109-G109)</x:f>
      </x:c>
      <x:c r="J109" s="88"/>
      <x:c r="K109" s="89" t="str">
        <x:f>IF(OR(I109="",J109=""),"",I109*J109)</x:f>
      </x:c>
      <x:c r="L109" s="85"/>
      <x:c r="M109" s="85"/>
      <x:c r="N109" s="85"/>
      <x:c r="O109" s="85"/>
      <x:c r="P109" s="90"/>
    </x:row>
    <x:row r="110">
      <x:c r="A110" s="45" t="n">
        <x:f>105</x:f>
        <x:v>105</x:v>
      </x:c>
      <x:c r="B110" s="84"/>
      <x:c r="C110" s="85"/>
      <x:c r="D110" s="85"/>
      <x:c r="E110" s="85"/>
      <x:c r="F110" s="85"/>
      <x:c r="G110" s="86"/>
      <x:c r="H110" s="86"/>
      <x:c r="I110" s="87" t="str">
        <x:f>IF(OR(G110="",H110=""),"",H110-G110)</x:f>
      </x:c>
      <x:c r="J110" s="88"/>
      <x:c r="K110" s="89" t="str">
        <x:f>IF(OR(I110="",J110=""),"",I110*J110)</x:f>
      </x:c>
      <x:c r="L110" s="85"/>
      <x:c r="M110" s="85"/>
      <x:c r="N110" s="85"/>
      <x:c r="O110" s="85"/>
      <x:c r="P110" s="90"/>
    </x:row>
    <x:row r="111">
      <x:c r="A111" s="45" t="n">
        <x:f>106</x:f>
        <x:v>106</x:v>
      </x:c>
      <x:c r="B111" s="84"/>
      <x:c r="C111" s="85"/>
      <x:c r="D111" s="85"/>
      <x:c r="E111" s="85"/>
      <x:c r="F111" s="85"/>
      <x:c r="G111" s="86"/>
      <x:c r="H111" s="86"/>
      <x:c r="I111" s="87" t="str">
        <x:f>IF(OR(G111="",H111=""),"",H111-G111)</x:f>
      </x:c>
      <x:c r="J111" s="88"/>
      <x:c r="K111" s="89" t="str">
        <x:f>IF(OR(I111="",J111=""),"",I111*J111)</x:f>
      </x:c>
      <x:c r="L111" s="85"/>
      <x:c r="M111" s="85"/>
      <x:c r="N111" s="85"/>
      <x:c r="O111" s="85"/>
      <x:c r="P111" s="90"/>
    </x:row>
    <x:row r="112">
      <x:c r="A112" s="45" t="n">
        <x:f>107</x:f>
        <x:v>107</x:v>
      </x:c>
      <x:c r="B112" s="84"/>
      <x:c r="C112" s="85"/>
      <x:c r="D112" s="85"/>
      <x:c r="E112" s="85"/>
      <x:c r="F112" s="85"/>
      <x:c r="G112" s="86"/>
      <x:c r="H112" s="86"/>
      <x:c r="I112" s="87" t="str">
        <x:f>IF(OR(G112="",H112=""),"",H112-G112)</x:f>
      </x:c>
      <x:c r="J112" s="88"/>
      <x:c r="K112" s="89" t="str">
        <x:f>IF(OR(I112="",J112=""),"",I112*J112)</x:f>
      </x:c>
      <x:c r="L112" s="85"/>
      <x:c r="M112" s="85"/>
      <x:c r="N112" s="85"/>
      <x:c r="O112" s="85"/>
      <x:c r="P112" s="90"/>
    </x:row>
    <x:row r="113">
      <x:c r="A113" s="45" t="n">
        <x:f>108</x:f>
        <x:v>108</x:v>
      </x:c>
      <x:c r="B113" s="84"/>
      <x:c r="C113" s="85"/>
      <x:c r="D113" s="85"/>
      <x:c r="E113" s="85"/>
      <x:c r="F113" s="85"/>
      <x:c r="G113" s="86"/>
      <x:c r="H113" s="86"/>
      <x:c r="I113" s="87" t="str">
        <x:f>IF(OR(G113="",H113=""),"",H113-G113)</x:f>
      </x:c>
      <x:c r="J113" s="88"/>
      <x:c r="K113" s="89" t="str">
        <x:f>IF(OR(I113="",J113=""),"",I113*J113)</x:f>
      </x:c>
      <x:c r="L113" s="85"/>
      <x:c r="M113" s="85"/>
      <x:c r="N113" s="85"/>
      <x:c r="O113" s="85"/>
      <x:c r="P113" s="90"/>
    </x:row>
    <x:row r="114">
      <x:c r="A114" s="45" t="n">
        <x:f>109</x:f>
        <x:v>109</x:v>
      </x:c>
      <x:c r="B114" s="84"/>
      <x:c r="C114" s="85"/>
      <x:c r="D114" s="85"/>
      <x:c r="E114" s="85"/>
      <x:c r="F114" s="85"/>
      <x:c r="G114" s="86"/>
      <x:c r="H114" s="86"/>
      <x:c r="I114" s="87" t="str">
        <x:f>IF(OR(G114="",H114=""),"",H114-G114)</x:f>
      </x:c>
      <x:c r="J114" s="88"/>
      <x:c r="K114" s="89" t="str">
        <x:f>IF(OR(I114="",J114=""),"",I114*J114)</x:f>
      </x:c>
      <x:c r="L114" s="85"/>
      <x:c r="M114" s="85"/>
      <x:c r="N114" s="85"/>
      <x:c r="O114" s="85"/>
      <x:c r="P114" s="90"/>
    </x:row>
    <x:row r="115">
      <x:c r="A115" s="45" t="n">
        <x:f>110</x:f>
        <x:v>110</x:v>
      </x:c>
      <x:c r="B115" s="84"/>
      <x:c r="C115" s="85"/>
      <x:c r="D115" s="85"/>
      <x:c r="E115" s="85"/>
      <x:c r="F115" s="85"/>
      <x:c r="G115" s="86"/>
      <x:c r="H115" s="86"/>
      <x:c r="I115" s="87" t="str">
        <x:f>IF(OR(G115="",H115=""),"",H115-G115)</x:f>
      </x:c>
      <x:c r="J115" s="88"/>
      <x:c r="K115" s="89" t="str">
        <x:f>IF(OR(I115="",J115=""),"",I115*J115)</x:f>
      </x:c>
      <x:c r="L115" s="85"/>
      <x:c r="M115" s="85"/>
      <x:c r="N115" s="85"/>
      <x:c r="O115" s="85"/>
      <x:c r="P115" s="90"/>
    </x:row>
    <x:row r="116">
      <x:c r="A116" s="45" t="n">
        <x:f>111</x:f>
        <x:v>111</x:v>
      </x:c>
      <x:c r="B116" s="84"/>
      <x:c r="C116" s="85"/>
      <x:c r="D116" s="85"/>
      <x:c r="E116" s="85"/>
      <x:c r="F116" s="85"/>
      <x:c r="G116" s="86"/>
      <x:c r="H116" s="86"/>
      <x:c r="I116" s="87" t="str">
        <x:f>IF(OR(G116="",H116=""),"",H116-G116)</x:f>
      </x:c>
      <x:c r="J116" s="88"/>
      <x:c r="K116" s="89" t="str">
        <x:f>IF(OR(I116="",J116=""),"",I116*J116)</x:f>
      </x:c>
      <x:c r="L116" s="85"/>
      <x:c r="M116" s="85"/>
      <x:c r="N116" s="85"/>
      <x:c r="O116" s="85"/>
      <x:c r="P116" s="90"/>
    </x:row>
    <x:row r="117">
      <x:c r="A117" s="45" t="n">
        <x:f>112</x:f>
        <x:v>112</x:v>
      </x:c>
      <x:c r="B117" s="84"/>
      <x:c r="C117" s="85"/>
      <x:c r="D117" s="85"/>
      <x:c r="E117" s="85"/>
      <x:c r="F117" s="85"/>
      <x:c r="G117" s="86"/>
      <x:c r="H117" s="86"/>
      <x:c r="I117" s="87" t="str">
        <x:f>IF(OR(G117="",H117=""),"",H117-G117)</x:f>
      </x:c>
      <x:c r="J117" s="88"/>
      <x:c r="K117" s="89" t="str">
        <x:f>IF(OR(I117="",J117=""),"",I117*J117)</x:f>
      </x:c>
      <x:c r="L117" s="85"/>
      <x:c r="M117" s="85"/>
      <x:c r="N117" s="85"/>
      <x:c r="O117" s="85"/>
      <x:c r="P117" s="90"/>
    </x:row>
    <x:row r="118">
      <x:c r="A118" s="45" t="n">
        <x:f>113</x:f>
        <x:v>113</x:v>
      </x:c>
      <x:c r="B118" s="84"/>
      <x:c r="C118" s="85"/>
      <x:c r="D118" s="85"/>
      <x:c r="E118" s="85"/>
      <x:c r="F118" s="85"/>
      <x:c r="G118" s="86"/>
      <x:c r="H118" s="86"/>
      <x:c r="I118" s="87" t="str">
        <x:f>IF(OR(G118="",H118=""),"",H118-G118)</x:f>
      </x:c>
      <x:c r="J118" s="88"/>
      <x:c r="K118" s="89" t="str">
        <x:f>IF(OR(I118="",J118=""),"",I118*J118)</x:f>
      </x:c>
      <x:c r="L118" s="85"/>
      <x:c r="M118" s="85"/>
      <x:c r="N118" s="85"/>
      <x:c r="O118" s="85"/>
      <x:c r="P118" s="90"/>
    </x:row>
    <x:row r="119">
      <x:c r="A119" s="45" t="n">
        <x:f>114</x:f>
        <x:v>114</x:v>
      </x:c>
      <x:c r="B119" s="84"/>
      <x:c r="C119" s="85"/>
      <x:c r="D119" s="85"/>
      <x:c r="E119" s="85"/>
      <x:c r="F119" s="85"/>
      <x:c r="G119" s="86"/>
      <x:c r="H119" s="86"/>
      <x:c r="I119" s="87" t="str">
        <x:f>IF(OR(G119="",H119=""),"",H119-G119)</x:f>
      </x:c>
      <x:c r="J119" s="88"/>
      <x:c r="K119" s="89" t="str">
        <x:f>IF(OR(I119="",J119=""),"",I119*J119)</x:f>
      </x:c>
      <x:c r="L119" s="85"/>
      <x:c r="M119" s="85"/>
      <x:c r="N119" s="85"/>
      <x:c r="O119" s="85"/>
      <x:c r="P119" s="90"/>
    </x:row>
    <x:row r="120">
      <x:c r="A120" s="45" t="n">
        <x:f>115</x:f>
        <x:v>115</x:v>
      </x:c>
      <x:c r="B120" s="84"/>
      <x:c r="C120" s="85"/>
      <x:c r="D120" s="85"/>
      <x:c r="E120" s="85"/>
      <x:c r="F120" s="85"/>
      <x:c r="G120" s="86"/>
      <x:c r="H120" s="86"/>
      <x:c r="I120" s="87" t="str">
        <x:f>IF(OR(G120="",H120=""),"",H120-G120)</x:f>
      </x:c>
      <x:c r="J120" s="88"/>
      <x:c r="K120" s="89" t="str">
        <x:f>IF(OR(I120="",J120=""),"",I120*J120)</x:f>
      </x:c>
      <x:c r="L120" s="85"/>
      <x:c r="M120" s="85"/>
      <x:c r="N120" s="85"/>
      <x:c r="O120" s="85"/>
      <x:c r="P120" s="90"/>
    </x:row>
    <x:row r="121">
      <x:c r="A121" s="45" t="n">
        <x:f>116</x:f>
        <x:v>116</x:v>
      </x:c>
      <x:c r="B121" s="84"/>
      <x:c r="C121" s="85"/>
      <x:c r="D121" s="85"/>
      <x:c r="E121" s="85"/>
      <x:c r="F121" s="85"/>
      <x:c r="G121" s="86"/>
      <x:c r="H121" s="86"/>
      <x:c r="I121" s="87" t="str">
        <x:f>IF(OR(G121="",H121=""),"",H121-G121)</x:f>
      </x:c>
      <x:c r="J121" s="88"/>
      <x:c r="K121" s="89" t="str">
        <x:f>IF(OR(I121="",J121=""),"",I121*J121)</x:f>
      </x:c>
      <x:c r="L121" s="85"/>
      <x:c r="M121" s="85"/>
      <x:c r="N121" s="85"/>
      <x:c r="O121" s="85"/>
      <x:c r="P121" s="90"/>
    </x:row>
    <x:row r="122">
      <x:c r="A122" s="45" t="n">
        <x:f>117</x:f>
        <x:v>117</x:v>
      </x:c>
      <x:c r="B122" s="84"/>
      <x:c r="C122" s="85"/>
      <x:c r="D122" s="85"/>
      <x:c r="E122" s="85"/>
      <x:c r="F122" s="85"/>
      <x:c r="G122" s="86"/>
      <x:c r="H122" s="86"/>
      <x:c r="I122" s="87" t="str">
        <x:f>IF(OR(G122="",H122=""),"",H122-G122)</x:f>
      </x:c>
      <x:c r="J122" s="88"/>
      <x:c r="K122" s="89" t="str">
        <x:f>IF(OR(I122="",J122=""),"",I122*J122)</x:f>
      </x:c>
      <x:c r="L122" s="85"/>
      <x:c r="M122" s="85"/>
      <x:c r="N122" s="85"/>
      <x:c r="O122" s="85"/>
      <x:c r="P122" s="90"/>
    </x:row>
    <x:row r="123">
      <x:c r="A123" s="45" t="n">
        <x:f>118</x:f>
        <x:v>118</x:v>
      </x:c>
      <x:c r="B123" s="84"/>
      <x:c r="C123" s="85"/>
      <x:c r="D123" s="85"/>
      <x:c r="E123" s="85"/>
      <x:c r="F123" s="85"/>
      <x:c r="G123" s="86"/>
      <x:c r="H123" s="86"/>
      <x:c r="I123" s="87" t="str">
        <x:f>IF(OR(G123="",H123=""),"",H123-G123)</x:f>
      </x:c>
      <x:c r="J123" s="88"/>
      <x:c r="K123" s="89" t="str">
        <x:f>IF(OR(I123="",J123=""),"",I123*J123)</x:f>
      </x:c>
      <x:c r="L123" s="85"/>
      <x:c r="M123" s="85"/>
      <x:c r="N123" s="85"/>
      <x:c r="O123" s="85"/>
      <x:c r="P123" s="90"/>
    </x:row>
    <x:row r="124">
      <x:c r="A124" s="45" t="n">
        <x:f>119</x:f>
        <x:v>119</x:v>
      </x:c>
      <x:c r="B124" s="84"/>
      <x:c r="C124" s="85"/>
      <x:c r="D124" s="85"/>
      <x:c r="E124" s="85"/>
      <x:c r="F124" s="85"/>
      <x:c r="G124" s="86"/>
      <x:c r="H124" s="86"/>
      <x:c r="I124" s="87" t="str">
        <x:f>IF(OR(G124="",H124=""),"",H124-G124)</x:f>
      </x:c>
      <x:c r="J124" s="88"/>
      <x:c r="K124" s="89" t="str">
        <x:f>IF(OR(I124="",J124=""),"",I124*J124)</x:f>
      </x:c>
      <x:c r="L124" s="85"/>
      <x:c r="M124" s="85"/>
      <x:c r="N124" s="85"/>
      <x:c r="O124" s="85"/>
      <x:c r="P124" s="90"/>
    </x:row>
    <x:row r="125">
      <x:c r="A125" s="31" t="n">
        <x:f>120</x:f>
        <x:v>120</x:v>
      </x:c>
      <x:c r="B125" s="91"/>
      <x:c r="C125" s="92"/>
      <x:c r="D125" s="92"/>
      <x:c r="E125" s="92"/>
      <x:c r="F125" s="92"/>
      <x:c r="G125" s="93"/>
      <x:c r="H125" s="93"/>
      <x:c r="I125" s="94" t="str">
        <x:f>IF(OR(G125="",H125=""),"",H125-G125)</x:f>
      </x:c>
      <x:c r="J125" s="95"/>
      <x:c r="K125" s="96" t="str">
        <x:f>IF(OR(I125="",J125=""),"",I125*J125)</x:f>
      </x:c>
      <x:c r="L125" s="92"/>
      <x:c r="M125" s="92"/>
      <x:c r="N125" s="92"/>
      <x:c r="O125" s="92"/>
      <x:c r="P125" s="97"/>
    </x:row>
  </x:sheetData>
  <x:mergeCells>
    <x:mergeCell ref="A1:P1"/>
    <x:mergeCell ref="A2:P3"/>
  </x:mergeCells>
  <x:conditionalFormatting sqref="I6:I125">
    <x:cfRule type="cellIs" dxfId="0" priority="1" operator="notEqual">
      <x:formula>0</x:formula>
    </x:cfRule>
  </x:conditionalFormatting>
  <x:conditionalFormatting sqref="L6:L125">
    <x:cfRule type="containsText" dxfId="1" priority="2" operator="containsText" text="Требует ремонта"/>
  </x:conditionalFormatting>
  <x:dataValidations count="3">
    <x:dataValidation type="list" sqref="C6:C125">
      <x:formula1>'Справочники'!$A$2:$A$10</x:formula1>
    </x:dataValidation>
    <x:dataValidation type="list" sqref="L6:L125">
      <x:formula1>'Справочники'!$B$2:$B$6</x:formula1>
    </x:dataValidation>
    <x:dataValidation type="list" sqref="O6:O125">
      <x:formula1>'Справочники'!$D$2:$D$7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Сводка расхождений</x:v>
      </x:c>
    </x:row>
    <x:row r="2" ht="34" customHeight="1">
      <x:c r="A2" s="7" t="str">
        <x:v>Сводка обновляется по мере заполнения реестра.</x:v>
      </x:c>
    </x:row>
    <x:row r="5" ht="24" customHeight="1">
      <x:c r="A5" s="10" t="str">
        <x:v>Контрольные показатели</x:v>
      </x:c>
    </x:row>
    <x:row r="6">
      <x:c r="A6" s="19" t="str">
        <x:v>Показатель</x:v>
      </x:c>
      <x:c r="B6" s="21" t="str">
        <x:v>Значение</x:v>
      </x:c>
      <x:c r="D6" s="108" t="str">
        <x:v>Перед закрытием:
• у каждой позиции с расхождением указана причина;
• для ремонта, списания и перемещения назначено действие;
• фото и документы доступны комиссии;
• итог передан в бухгалтерию в соответствии с внутренним порядком;
• операционный реестр не используется как единственная первичная форма.</x:v>
      </x:c>
    </x:row>
    <x:row r="7">
      <x:c r="A7" s="28" t="str">
        <x:v>Проверено позиций</x:v>
      </x:c>
      <x:c r="B7" s="102" t="n">
        <x:f>COUNTA('Инвентаризация'!F6:F125)</x:f>
        <x:v>0</x:v>
      </x:c>
    </x:row>
    <x:row r="8">
      <x:c r="A8" s="45" t="str">
        <x:v>Позиции с расхождением</x:v>
      </x:c>
      <x:c r="B8" s="103" t="n">
        <x:f>COUNTIF('Инвентаризация'!I6:I125,"&lt;&gt;0")</x:f>
        <x:v>0</x:v>
      </x:c>
    </x:row>
    <x:row r="9">
      <x:c r="A9" s="45" t="str">
        <x:v>Недостача, единиц</x:v>
      </x:c>
      <x:c r="B9" s="103" t="n">
        <x:f>-SUMIF('Инвентаризация'!I6:I125,"&lt;0",'Инвентаризация'!I6:I125)</x:f>
        <x:v>0</x:v>
      </x:c>
    </x:row>
    <x:row r="10">
      <x:c r="A10" s="45" t="str">
        <x:v>Излишек, единиц</x:v>
      </x:c>
      <x:c r="B10" s="103" t="n">
        <x:f>SUMIF('Инвентаризация'!I6:I125,"&gt;0",'Инвентаризация'!I6:I125)</x:f>
        <x:v>0</x:v>
      </x:c>
    </x:row>
    <x:row r="11">
      <x:c r="A11" s="45" t="str">
        <x:v>Сумма расхождений</x:v>
      </x:c>
      <x:c r="B11" s="104" t="n">
        <x:f>SUM('Инвентаризация'!K6:K125)</x:f>
        <x:v>0</x:v>
      </x:c>
    </x:row>
    <x:row r="12">
      <x:c r="A12" s="31" t="str">
        <x:v>Требует ремонта</x:v>
      </x:c>
      <x:c r="B12" s="105" t="n">
        <x:f>COUNTIF('Инвентаризация'!L6:L125,"Требует ремонта")</x:f>
        <x:v>0</x:v>
      </x:c>
    </x:row>
  </x:sheetData>
  <x:mergeCells>
    <x:mergeCell ref="A1:H1"/>
    <x:mergeCell ref="A2:H3"/>
    <x:mergeCell ref="A5:H5"/>
    <x:mergeCell ref="D6:H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</x:cols>
  <x:sheetData>
    <x:row r="1">
      <x:c r="A1" s="19" t="str">
        <x:v>Зоны</x:v>
      </x:c>
      <x:c r="B1" s="20" t="str">
        <x:v>Состояние</x:v>
      </x:c>
      <x:c r="C1" s="20" t="str">
        <x:v>Статус</x:v>
      </x:c>
      <x:c r="D1" s="21" t="str">
        <x:v>Действие</x:v>
      </x:c>
    </x:row>
    <x:row r="2">
      <x:c r="A2" s="28" t="str">
        <x:v>Номер</x:v>
      </x:c>
      <x:c r="B2" s="29" t="str">
        <x:v>Исправно</x:v>
      </x:c>
      <x:c r="C2" s="29" t="str">
        <x:v>Не начато</x:v>
      </x:c>
      <x:c r="D2" s="30" t="str">
        <x:v>Без действия</x:v>
      </x:c>
    </x:row>
    <x:row r="3">
      <x:c r="A3" s="45" t="str">
        <x:v>Санузел</x:v>
      </x:c>
      <x:c r="B3" s="46" t="str">
        <x:v>Требует ремонта</x:v>
      </x:c>
      <x:c r="C3" s="46" t="str">
        <x:v>Проверено</x:v>
      </x:c>
      <x:c r="D3" s="47" t="str">
        <x:v>Ремонт</x:v>
      </x:c>
    </x:row>
    <x:row r="4">
      <x:c r="A4" s="45" t="str">
        <x:v>Ресепшен</x:v>
      </x:c>
      <x:c r="B4" s="46" t="str">
        <x:v>К списанию</x:v>
      </x:c>
      <x:c r="C4" s="46" t="str">
        <x:v>Расхождение</x:v>
      </x:c>
      <x:c r="D4" s="47" t="str">
        <x:v>Перемещение</x:v>
      </x:c>
    </x:row>
    <x:row r="5">
      <x:c r="A5" s="45" t="str">
        <x:v>Кухня</x:v>
      </x:c>
      <x:c r="B5" s="46" t="str">
        <x:v>Не найдено</x:v>
      </x:c>
      <x:c r="C5" s="46" t="str">
        <x:v>На согласовании</x:v>
      </x:c>
      <x:c r="D5" s="47" t="str">
        <x:v>Докупка</x:v>
      </x:c>
    </x:row>
    <x:row r="6">
      <x:c r="A6" s="45" t="str">
        <x:v>Склад</x:v>
      </x:c>
      <x:c r="B6" s="46" t="str">
        <x:v>Не проверено</x:v>
      </x:c>
      <x:c r="C6" s="46" t="str">
        <x:v>Закрыто</x:v>
      </x:c>
      <x:c r="D6" s="47" t="str">
        <x:v>Списание</x:v>
      </x:c>
    </x:row>
    <x:row r="7">
      <x:c r="A7" s="45" t="str">
        <x:v>Прачечная</x:v>
      </x:c>
      <x:c r="B7" s="46"/>
      <x:c r="C7" s="46"/>
      <x:c r="D7" s="47" t="str">
        <x:v>Проверка документов</x:v>
      </x:c>
    </x:row>
    <x:row r="8">
      <x:c r="A8" s="45" t="str">
        <x:v>Техническая зона</x:v>
      </x:c>
      <x:c r="B8" s="46"/>
      <x:c r="C8" s="46"/>
      <x:c r="D8" s="47"/>
    </x:row>
    <x:row r="9">
      <x:c r="A9" s="45" t="str">
        <x:v>Территория</x:v>
      </x:c>
      <x:c r="B9" s="46"/>
      <x:c r="C9" s="46"/>
      <x:c r="D9" s="47"/>
    </x:row>
    <x:row r="10">
      <x:c r="A10" s="31" t="str">
        <x:v>SPA / баня</x:v>
      </x:c>
      <x:c r="B10" s="32"/>
      <x:c r="C10" s="32"/>
      <x:c r="D10" s="3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3" hidden="0" customWidth="1"/>
    <x:col min="3" max="3" width="32" hidden="0" customWidth="1"/>
    <x:col min="4" max="4" width="17" hidden="0" customWidth="1"/>
    <x:col min="5" max="5" width="58" hidden="0" customWidth="1"/>
    <x:col min="6" max="6" width="42" hidden="0" customWidth="1"/>
  </x:cols>
  <x:sheetData>
    <x:row r="1" ht="34" customHeight="1">
      <x:c r="A1" s="3" t="str">
        <x:v>Инвентаризация имущества гостиницы</x:v>
      </x:c>
    </x:row>
    <x:row r="2" ht="34" customHeight="1">
      <x:c r="A2" s="7" t="str">
        <x:v>Ссылки фиксируют рамки и нормативные требования. Числа финансовой модели — редактируемые пользовательские допущения, а не рыночные обещания.</x:v>
      </x:c>
    </x:row>
    <x:row r="5" ht="24" customHeight="1">
      <x:c r="A5" s="10" t="str">
        <x:v>Источники и ограничения</x:v>
      </x:c>
    </x:row>
    <x:row r="6">
      <x:c r="A6" s="19" t="str">
        <x:v>ID</x:v>
      </x:c>
      <x:c r="B6" s="20" t="str">
        <x:v>Тема</x:v>
      </x:c>
      <x:c r="C6" s="20" t="str">
        <x:v>Источник</x:v>
      </x:c>
      <x:c r="D6" s="20" t="str">
        <x:v>Дата/редакция</x:v>
      </x:c>
      <x:c r="E6" s="20" t="str">
        <x:v>URL</x:v>
      </x:c>
      <x:c r="F6" s="21" t="str">
        <x:v>Как использовать</x:v>
      </x:c>
    </x:row>
    <x:row r="7">
      <x:c r="A7" s="28" t="str">
        <x:v>S1</x:v>
      </x:c>
      <x:c r="B7" s="34" t="str">
        <x:v>Бухгалтерская инвентаризация</x:v>
      </x:c>
      <x:c r="C7" s="34" t="str">
        <x:v>Приказ Минфина России № 4н · ФСБУ 28/2023</x:v>
      </x:c>
      <x:c r="D7" s="34" t="str">
        <x:v>применяется с 2025-04-01</x:v>
      </x:c>
      <x:c r="E7" s="34" t="str">
        <x:v>https://rg.ru/documents/2023/04/06/minfin-prikaz4-site-dok.html</x:v>
      </x:c>
      <x:c r="F7" s="35" t="str">
        <x:v>Шаблон помогает собрать фактические данные, но не заменяет утверждённый организацией порядок и бухгалтерские документы.</x:v>
      </x:c>
    </x:row>
    <x:row r="8">
      <x:c r="A8" s="31" t="str">
        <x:v>S2</x:v>
      </x:c>
      <x:c r="B8" s="36" t="str">
        <x:v>Оснащение номерного фонда</x:v>
      </x:c>
      <x:c r="C8" s="36" t="str">
        <x:v>Постановление Правительства РФ № 1951</x:v>
      </x:c>
      <x:c r="D8" s="36" t="str">
        <x:v>ред. 2025-11-27</x:v>
      </x:c>
      <x:c r="E8" s="36" t="str">
        <x:v>https://government.ru/docs/all/157184/?page=5</x:v>
      </x:c>
      <x:c r="F8" s="37" t="str">
        <x:v>Использовать перечни оснащения и состояния как контрольную рамку, а не как универсальный список имущества любого объекта.</x:v>
      </x:c>
    </x:row>
  </x:sheetData>
  <x:mergeCells>
    <x:mergeCell ref="A1:F1"/>
    <x:mergeCell ref="A2:F3"/>
    <x:mergeCell ref="A5:F5"/>
  </x:mergeCells>
  <x:pageMargins left="0.7" right="0.7" top="0.75" bottom="0.75" header="0.3" footer="0.3"/>
</x:worksheet>
</file>